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pA\Documents\Vegyes\Kar feladatok\2025\Képzés\Katlog_2025_26\OVT\"/>
    </mc:Choice>
  </mc:AlternateContent>
  <xr:revisionPtr revIDLastSave="0" documentId="13_ncr:1_{66A07B41-2F9B-4AAA-8ED4-32324811C0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ZAK" sheetId="7" r:id="rId1"/>
    <sheet name="Hadtáp" sheetId="12" r:id="rId2"/>
    <sheet name="Közl_SPEC" sheetId="14" r:id="rId3"/>
    <sheet name="páncélos- és gépjármű" sheetId="16" r:id="rId4"/>
    <sheet name="fegyverzettechnika" sheetId="15" r:id="rId5"/>
    <sheet name="Katonai pénzügyi" sheetId="13" r:id="rId6"/>
  </sheets>
  <definedNames>
    <definedName name="_1A83.2_1" localSheetId="4">#REF!</definedName>
    <definedName name="_1A83.2_1" localSheetId="1">#REF!</definedName>
    <definedName name="_1A83.2_1" localSheetId="5">#REF!</definedName>
    <definedName name="_1A83.2_1" localSheetId="2">#REF!</definedName>
    <definedName name="_1A83.2_1" localSheetId="3">#REF!</definedName>
    <definedName name="_1A83.2_1">#REF!</definedName>
    <definedName name="_2A83.2_2" localSheetId="4">#REF!</definedName>
    <definedName name="_2A83.2_2" localSheetId="1">#REF!</definedName>
    <definedName name="_2A83.2_2" localSheetId="5">#REF!</definedName>
    <definedName name="_2A83.2_2" localSheetId="2">#REF!</definedName>
    <definedName name="_2A83.2_2" localSheetId="3">#REF!</definedName>
    <definedName name="_2A83.2_2">#REF!</definedName>
    <definedName name="_3A83.2_3" localSheetId="4">#REF!</definedName>
    <definedName name="_3A83.2_3" localSheetId="1">#REF!</definedName>
    <definedName name="_3A83.2_3" localSheetId="5">#REF!</definedName>
    <definedName name="_3A83.2_3" localSheetId="2">#REF!</definedName>
    <definedName name="_3A83.2_3" localSheetId="3">#REF!</definedName>
    <definedName name="_3A83.2_3">#REF!</definedName>
    <definedName name="_4A83.2_4" localSheetId="4">#REF!</definedName>
    <definedName name="_4A83.2_4" localSheetId="1">#REF!</definedName>
    <definedName name="_4A83.2_4" localSheetId="5">#REF!</definedName>
    <definedName name="_4A83.2_4" localSheetId="2">#REF!</definedName>
    <definedName name="_4A83.2_4" localSheetId="3">#REF!</definedName>
    <definedName name="_4A83.2_4">#REF!</definedName>
    <definedName name="A83.2" localSheetId="4">#REF!</definedName>
    <definedName name="A83.2" localSheetId="1">#REF!</definedName>
    <definedName name="A83.2" localSheetId="5">#REF!</definedName>
    <definedName name="A83.2" localSheetId="2">#REF!</definedName>
    <definedName name="A83.2" localSheetId="3">#REF!</definedName>
    <definedName name="A83.2">#REF!</definedName>
    <definedName name="Hadtáp">#REF!</definedName>
    <definedName name="Katonai_pénzügyi">#REF!</definedName>
    <definedName name="kozl">#REF!</definedName>
    <definedName name="másol" localSheetId="4">#REF!</definedName>
    <definedName name="másol" localSheetId="1">#REF!</definedName>
    <definedName name="másol" localSheetId="5">#REF!</definedName>
    <definedName name="másol" localSheetId="2">#REF!</definedName>
    <definedName name="másol" localSheetId="3">#REF!</definedName>
    <definedName name="másol">#REF!</definedName>
    <definedName name="_xlnm.Print_Area" localSheetId="1">Hadtáp!$A$1:$BE$57</definedName>
    <definedName name="_xlnm.Print_Area" localSheetId="5">'Katonai pénzügyi'!$A$1:$BE$57</definedName>
    <definedName name="_xlnm.Print_Area" localSheetId="2">Közl_SPEC!$A$1:$BE$56</definedName>
    <definedName name="_xlnm.Print_Area" localSheetId="3">'páncélos- és gépjármű'!$A$1:$BE$56</definedName>
    <definedName name="_xlnm.Print_Area" localSheetId="0">SZAK!$A$1:$BE$127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7" i="7" l="1"/>
  <c r="Y98" i="7"/>
  <c r="Y99" i="7"/>
  <c r="Y100" i="7"/>
  <c r="Y101" i="7"/>
  <c r="Y102" i="7"/>
  <c r="Y103" i="7"/>
  <c r="Y104" i="7"/>
  <c r="Y105" i="7"/>
  <c r="Y106" i="7"/>
  <c r="W97" i="7"/>
  <c r="W98" i="7"/>
  <c r="W99" i="7"/>
  <c r="W100" i="7"/>
  <c r="W101" i="7"/>
  <c r="W102" i="7"/>
  <c r="W103" i="7"/>
  <c r="W104" i="7"/>
  <c r="W105" i="7"/>
  <c r="W106" i="7"/>
  <c r="S101" i="7"/>
  <c r="S102" i="7"/>
  <c r="S103" i="7"/>
  <c r="S104" i="7"/>
  <c r="S105" i="7"/>
  <c r="S106" i="7"/>
  <c r="Q101" i="7"/>
  <c r="Q102" i="7"/>
  <c r="Q103" i="7"/>
  <c r="Q104" i="7"/>
  <c r="Q105" i="7"/>
  <c r="Q106" i="7"/>
  <c r="M64" i="7"/>
  <c r="M65" i="7"/>
  <c r="M66" i="7"/>
  <c r="M67" i="7"/>
  <c r="M68" i="7"/>
  <c r="M69" i="7"/>
  <c r="M70" i="7"/>
  <c r="M71" i="7"/>
  <c r="M72" i="7"/>
  <c r="M73" i="7"/>
  <c r="K63" i="7"/>
  <c r="K64" i="7"/>
  <c r="K65" i="7"/>
  <c r="K66" i="7"/>
  <c r="K67" i="7"/>
  <c r="K68" i="7"/>
  <c r="K69" i="7"/>
  <c r="K70" i="7"/>
  <c r="K71" i="7"/>
  <c r="K72" i="7"/>
  <c r="K73" i="7"/>
  <c r="S99" i="7" l="1"/>
  <c r="S100" i="7"/>
  <c r="S107" i="7"/>
  <c r="S108" i="7"/>
  <c r="Q99" i="7"/>
  <c r="Q100" i="7"/>
  <c r="Q107" i="7"/>
  <c r="Q108" i="7"/>
  <c r="AE109" i="7" l="1"/>
  <c r="AC109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AQ94" i="7"/>
  <c r="AQ95" i="7"/>
  <c r="AQ96" i="7"/>
  <c r="AQ97" i="7"/>
  <c r="AO94" i="7"/>
  <c r="AO95" i="7"/>
  <c r="AO96" i="7"/>
  <c r="AO97" i="7"/>
  <c r="AC15" i="14" l="1"/>
  <c r="AE14" i="12" l="1"/>
  <c r="AE15" i="12"/>
  <c r="BE27" i="14" l="1"/>
  <c r="BE28" i="14"/>
  <c r="BD27" i="14"/>
  <c r="BD28" i="14"/>
  <c r="BD29" i="14"/>
  <c r="BC27" i="14"/>
  <c r="BC28" i="14"/>
  <c r="BC29" i="14"/>
  <c r="BB27" i="14"/>
  <c r="BB28" i="14"/>
  <c r="BB29" i="14"/>
  <c r="BA27" i="14"/>
  <c r="BA28" i="14"/>
  <c r="BA29" i="14"/>
  <c r="AZ27" i="14"/>
  <c r="AZ28" i="14"/>
  <c r="AW27" i="14"/>
  <c r="AW28" i="14"/>
  <c r="AW29" i="14"/>
  <c r="AW30" i="14"/>
  <c r="AW31" i="14"/>
  <c r="AW32" i="14"/>
  <c r="AU27" i="14"/>
  <c r="AU28" i="14"/>
  <c r="AU29" i="14"/>
  <c r="AU30" i="14"/>
  <c r="AU31" i="14"/>
  <c r="AU32" i="14"/>
  <c r="BE26" i="16"/>
  <c r="BE27" i="16"/>
  <c r="BE28" i="16"/>
  <c r="BD26" i="16"/>
  <c r="BD27" i="16"/>
  <c r="BD28" i="16"/>
  <c r="BD29" i="16"/>
  <c r="BC26" i="16"/>
  <c r="BC27" i="16"/>
  <c r="BC28" i="16"/>
  <c r="BC29" i="16"/>
  <c r="BB26" i="16"/>
  <c r="BB27" i="16"/>
  <c r="BB28" i="16"/>
  <c r="BB29" i="16"/>
  <c r="BB30" i="16"/>
  <c r="BA26" i="16"/>
  <c r="BA27" i="16"/>
  <c r="BA28" i="16"/>
  <c r="BA29" i="16"/>
  <c r="BA30" i="16"/>
  <c r="BA31" i="16"/>
  <c r="AZ26" i="16"/>
  <c r="AZ27" i="16"/>
  <c r="AW26" i="16"/>
  <c r="AW27" i="16"/>
  <c r="AW28" i="16"/>
  <c r="AU26" i="16"/>
  <c r="AU27" i="16"/>
  <c r="AU28" i="16"/>
  <c r="BE26" i="15"/>
  <c r="BD26" i="15"/>
  <c r="BC26" i="15"/>
  <c r="BB26" i="15"/>
  <c r="BA26" i="15"/>
  <c r="AZ26" i="15"/>
  <c r="AZ27" i="15"/>
  <c r="AW26" i="15"/>
  <c r="AW27" i="15"/>
  <c r="AW28" i="15"/>
  <c r="AW29" i="15"/>
  <c r="AW30" i="15"/>
  <c r="AW31" i="15"/>
  <c r="AW32" i="15"/>
  <c r="AU26" i="15"/>
  <c r="AU27" i="15"/>
  <c r="AU28" i="15"/>
  <c r="AU29" i="15"/>
  <c r="AU30" i="15"/>
  <c r="AU31" i="15"/>
  <c r="AU32" i="15"/>
  <c r="BE27" i="13"/>
  <c r="BE28" i="13"/>
  <c r="BE29" i="13"/>
  <c r="BD27" i="13"/>
  <c r="BD28" i="13"/>
  <c r="BD29" i="13"/>
  <c r="BC27" i="13"/>
  <c r="BC28" i="13"/>
  <c r="BB27" i="13"/>
  <c r="BB28" i="13"/>
  <c r="BA27" i="13"/>
  <c r="BA28" i="13"/>
  <c r="AZ27" i="13"/>
  <c r="AZ28" i="13"/>
  <c r="AW26" i="13"/>
  <c r="AW27" i="13"/>
  <c r="AW28" i="13"/>
  <c r="AW29" i="13"/>
  <c r="AW30" i="13"/>
  <c r="AW31" i="13"/>
  <c r="AW32" i="13"/>
  <c r="AW33" i="13"/>
  <c r="AU26" i="13"/>
  <c r="AU27" i="13"/>
  <c r="AU28" i="13"/>
  <c r="AU29" i="13"/>
  <c r="AU30" i="13"/>
  <c r="AU31" i="13"/>
  <c r="AU32" i="13"/>
  <c r="AU33" i="13"/>
  <c r="BE27" i="12"/>
  <c r="BE28" i="12"/>
  <c r="BD27" i="12"/>
  <c r="BD28" i="12"/>
  <c r="BC27" i="12"/>
  <c r="BC28" i="12"/>
  <c r="BB27" i="12"/>
  <c r="BA27" i="12"/>
  <c r="BA28" i="12"/>
  <c r="AZ27" i="12"/>
  <c r="AZ28" i="12"/>
  <c r="AW25" i="12"/>
  <c r="AW26" i="12"/>
  <c r="AW27" i="12"/>
  <c r="AW28" i="12"/>
  <c r="AW29" i="12"/>
  <c r="AW30" i="12"/>
  <c r="AW31" i="12"/>
  <c r="AW32" i="12"/>
  <c r="AW33" i="12"/>
  <c r="AU25" i="12"/>
  <c r="AU26" i="12"/>
  <c r="AU27" i="12"/>
  <c r="AU28" i="12"/>
  <c r="AU29" i="12"/>
  <c r="AU30" i="12"/>
  <c r="AU31" i="12"/>
  <c r="AU32" i="12"/>
  <c r="AU33" i="12"/>
  <c r="AW24" i="12"/>
  <c r="BA35" i="7" l="1"/>
  <c r="BA36" i="7"/>
  <c r="BA37" i="7"/>
  <c r="BA38" i="7"/>
  <c r="BA39" i="7"/>
  <c r="BA40" i="7"/>
  <c r="BA41" i="7"/>
  <c r="BA42" i="7"/>
  <c r="BA43" i="7"/>
  <c r="BA44" i="7"/>
  <c r="BA45" i="7"/>
  <c r="BA46" i="7"/>
  <c r="BA47" i="7"/>
  <c r="BA48" i="7"/>
  <c r="BA49" i="7"/>
  <c r="AZ35" i="7"/>
  <c r="AZ36" i="7"/>
  <c r="AZ37" i="7"/>
  <c r="AZ38" i="7"/>
  <c r="AZ39" i="7"/>
  <c r="AZ40" i="7"/>
  <c r="AZ41" i="7"/>
  <c r="AZ42" i="7"/>
  <c r="AZ43" i="7"/>
  <c r="AZ44" i="7"/>
  <c r="AZ45" i="7"/>
  <c r="AZ46" i="7"/>
  <c r="AZ47" i="7"/>
  <c r="AZ48" i="7"/>
  <c r="AZ49" i="7"/>
  <c r="BE13" i="16" l="1"/>
  <c r="BE14" i="16"/>
  <c r="BE15" i="16"/>
  <c r="BE16" i="16"/>
  <c r="BE17" i="16"/>
  <c r="BE18" i="16"/>
  <c r="BE19" i="16"/>
  <c r="BE20" i="16"/>
  <c r="BE21" i="16"/>
  <c r="BE22" i="16"/>
  <c r="BE23" i="16"/>
  <c r="BE24" i="16"/>
  <c r="BE25" i="16"/>
  <c r="BE29" i="16"/>
  <c r="BE30" i="16"/>
  <c r="BE31" i="16"/>
  <c r="BE32" i="16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9" i="14"/>
  <c r="BE30" i="14"/>
  <c r="BE31" i="14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9" i="12"/>
  <c r="BE30" i="12"/>
  <c r="BE31" i="12"/>
  <c r="BE32" i="12"/>
  <c r="BE33" i="12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7" i="15"/>
  <c r="BE28" i="15"/>
  <c r="BE29" i="15"/>
  <c r="BE30" i="15"/>
  <c r="BE31" i="15"/>
  <c r="BE32" i="15"/>
  <c r="BE30" i="13"/>
  <c r="BE31" i="13"/>
  <c r="BE32" i="13"/>
  <c r="BE33" i="13"/>
  <c r="BD30" i="13"/>
  <c r="BD31" i="13"/>
  <c r="BD32" i="13"/>
  <c r="BD33" i="13"/>
  <c r="BC30" i="13"/>
  <c r="BC31" i="13"/>
  <c r="BC32" i="13"/>
  <c r="BC33" i="13"/>
  <c r="BB30" i="13"/>
  <c r="BB31" i="13"/>
  <c r="BB32" i="13"/>
  <c r="BB33" i="13"/>
  <c r="BA30" i="13"/>
  <c r="BA31" i="13"/>
  <c r="BA32" i="13"/>
  <c r="AZ30" i="13"/>
  <c r="AZ31" i="13"/>
  <c r="AZ32" i="13"/>
  <c r="AZ33" i="13"/>
  <c r="AQ28" i="13"/>
  <c r="AQ29" i="13"/>
  <c r="AQ30" i="13"/>
  <c r="AQ31" i="13"/>
  <c r="AQ32" i="13"/>
  <c r="AQ33" i="13"/>
  <c r="AO28" i="13"/>
  <c r="AO29" i="13"/>
  <c r="AO30" i="13"/>
  <c r="AO31" i="13"/>
  <c r="AO32" i="13"/>
  <c r="AO33" i="13"/>
  <c r="AK21" i="13"/>
  <c r="AK22" i="13"/>
  <c r="AK23" i="13"/>
  <c r="AK24" i="13"/>
  <c r="AK25" i="13"/>
  <c r="AK26" i="13"/>
  <c r="AK28" i="13"/>
  <c r="AK29" i="13"/>
  <c r="AK30" i="13"/>
  <c r="AK31" i="13"/>
  <c r="AK32" i="13"/>
  <c r="AK33" i="13"/>
  <c r="AI22" i="13"/>
  <c r="AI23" i="13"/>
  <c r="AI24" i="13"/>
  <c r="AI25" i="13"/>
  <c r="AI26" i="13"/>
  <c r="AI28" i="13"/>
  <c r="AI29" i="13"/>
  <c r="AI30" i="13"/>
  <c r="AI31" i="13"/>
  <c r="AI32" i="13"/>
  <c r="AI33" i="13"/>
  <c r="AK21" i="15"/>
  <c r="AK22" i="15"/>
  <c r="AK23" i="15"/>
  <c r="AK24" i="15"/>
  <c r="AK25" i="15"/>
  <c r="AK27" i="15"/>
  <c r="AK28" i="15"/>
  <c r="AK29" i="15"/>
  <c r="AK30" i="15"/>
  <c r="AK31" i="15"/>
  <c r="AK32" i="15"/>
  <c r="AI21" i="15"/>
  <c r="AI22" i="15"/>
  <c r="AI23" i="15"/>
  <c r="AI24" i="15"/>
  <c r="AI25" i="15"/>
  <c r="AI27" i="15"/>
  <c r="AI28" i="15"/>
  <c r="AI29" i="15"/>
  <c r="AI30" i="15"/>
  <c r="AI31" i="15"/>
  <c r="AI32" i="15"/>
  <c r="BD29" i="15"/>
  <c r="BD30" i="15"/>
  <c r="BD31" i="15"/>
  <c r="BD32" i="15"/>
  <c r="BC29" i="15"/>
  <c r="BC30" i="15"/>
  <c r="BC31" i="15"/>
  <c r="BC32" i="15"/>
  <c r="BB29" i="15"/>
  <c r="BB30" i="15"/>
  <c r="BB31" i="15"/>
  <c r="BB32" i="15"/>
  <c r="BA29" i="15"/>
  <c r="BA30" i="15"/>
  <c r="BA31" i="15"/>
  <c r="BA32" i="15"/>
  <c r="AZ29" i="15"/>
  <c r="AZ30" i="15"/>
  <c r="AZ31" i="15"/>
  <c r="AZ32" i="15"/>
  <c r="BD31" i="16"/>
  <c r="BD32" i="16"/>
  <c r="BC31" i="16"/>
  <c r="BC32" i="16"/>
  <c r="BB31" i="16"/>
  <c r="BB32" i="16"/>
  <c r="BA32" i="16"/>
  <c r="AZ31" i="16"/>
  <c r="AZ32" i="16"/>
  <c r="AQ27" i="16"/>
  <c r="AQ28" i="16"/>
  <c r="AQ29" i="16"/>
  <c r="AQ30" i="16"/>
  <c r="AQ31" i="16"/>
  <c r="AQ32" i="16"/>
  <c r="AO27" i="16"/>
  <c r="AO28" i="16"/>
  <c r="AO29" i="16"/>
  <c r="AO30" i="16"/>
  <c r="AO31" i="16"/>
  <c r="AO32" i="16"/>
  <c r="BD32" i="12"/>
  <c r="BD33" i="12"/>
  <c r="BC32" i="12"/>
  <c r="BC33" i="12"/>
  <c r="BB32" i="12"/>
  <c r="BB33" i="12"/>
  <c r="BA32" i="12"/>
  <c r="BA33" i="12"/>
  <c r="AZ32" i="12"/>
  <c r="AZ33" i="12"/>
  <c r="AQ32" i="12"/>
  <c r="AQ33" i="12"/>
  <c r="AO32" i="12"/>
  <c r="AO33" i="12"/>
  <c r="AK28" i="16"/>
  <c r="AK29" i="16"/>
  <c r="AK30" i="16"/>
  <c r="AK32" i="16"/>
  <c r="AI28" i="16"/>
  <c r="AI29" i="16"/>
  <c r="AI30" i="16"/>
  <c r="AI32" i="16"/>
  <c r="AQ28" i="12"/>
  <c r="AQ29" i="12"/>
  <c r="AQ30" i="12"/>
  <c r="AQ31" i="12"/>
  <c r="AO28" i="12"/>
  <c r="AO29" i="12"/>
  <c r="AO30" i="12"/>
  <c r="AO31" i="12"/>
  <c r="AK23" i="12"/>
  <c r="AK24" i="12"/>
  <c r="AK25" i="12"/>
  <c r="AK26" i="12"/>
  <c r="AK28" i="12"/>
  <c r="AK29" i="12"/>
  <c r="AK30" i="12"/>
  <c r="AK31" i="12"/>
  <c r="AK33" i="12"/>
  <c r="AI21" i="12"/>
  <c r="AI22" i="12"/>
  <c r="AI23" i="12"/>
  <c r="AI24" i="12"/>
  <c r="AI25" i="12"/>
  <c r="AI26" i="12"/>
  <c r="AI28" i="12"/>
  <c r="AI29" i="12"/>
  <c r="AI30" i="12"/>
  <c r="AI31" i="12"/>
  <c r="AI33" i="12"/>
  <c r="AE17" i="12"/>
  <c r="AE18" i="12"/>
  <c r="AE19" i="12"/>
  <c r="AE20" i="12"/>
  <c r="AE21" i="12"/>
  <c r="AE22" i="12"/>
  <c r="AE23" i="12"/>
  <c r="AE24" i="12"/>
  <c r="AE25" i="12"/>
  <c r="AE26" i="12"/>
  <c r="AE28" i="12"/>
  <c r="AE29" i="12"/>
  <c r="AE30" i="12"/>
  <c r="AE31" i="12"/>
  <c r="AE33" i="12"/>
  <c r="AC17" i="12"/>
  <c r="AC18" i="12"/>
  <c r="AC19" i="12"/>
  <c r="AC20" i="12"/>
  <c r="AC21" i="12"/>
  <c r="AC22" i="12"/>
  <c r="AC23" i="12"/>
  <c r="AC24" i="12"/>
  <c r="AC25" i="12"/>
  <c r="AC26" i="12"/>
  <c r="AC28" i="12"/>
  <c r="AC29" i="12"/>
  <c r="AC30" i="12"/>
  <c r="AC31" i="12"/>
  <c r="AC33" i="12"/>
  <c r="BD31" i="12"/>
  <c r="BC31" i="12"/>
  <c r="BB31" i="12"/>
  <c r="BA31" i="12"/>
  <c r="AZ31" i="12"/>
  <c r="AK81" i="7" l="1"/>
  <c r="AK82" i="7"/>
  <c r="AK83" i="7"/>
  <c r="AK84" i="7"/>
  <c r="AK85" i="7"/>
  <c r="AK86" i="7"/>
  <c r="AK87" i="7"/>
  <c r="AI81" i="7"/>
  <c r="AI82" i="7"/>
  <c r="AI83" i="7"/>
  <c r="AI84" i="7"/>
  <c r="AI85" i="7"/>
  <c r="AI86" i="7"/>
  <c r="AI87" i="7"/>
  <c r="BE25" i="13" l="1"/>
  <c r="BD25" i="13"/>
  <c r="BC25" i="13"/>
  <c r="BB25" i="13"/>
  <c r="BA25" i="13"/>
  <c r="AZ25" i="13"/>
  <c r="AW25" i="13"/>
  <c r="AU25" i="13"/>
  <c r="AQ25" i="13"/>
  <c r="AO25" i="13"/>
  <c r="AE25" i="13"/>
  <c r="AC25" i="13"/>
  <c r="Y25" i="13"/>
  <c r="W25" i="13"/>
  <c r="S25" i="13"/>
  <c r="Q25" i="13"/>
  <c r="M25" i="13"/>
  <c r="K25" i="13"/>
  <c r="G25" i="13"/>
  <c r="E25" i="13"/>
  <c r="BE21" i="13"/>
  <c r="BD21" i="13"/>
  <c r="BC21" i="13"/>
  <c r="BB21" i="13"/>
  <c r="BA21" i="13"/>
  <c r="AZ21" i="13"/>
  <c r="AW21" i="13"/>
  <c r="AU21" i="13"/>
  <c r="AQ21" i="13"/>
  <c r="AO21" i="13"/>
  <c r="AI21" i="13"/>
  <c r="AE21" i="13"/>
  <c r="AC21" i="13"/>
  <c r="Y21" i="13"/>
  <c r="W21" i="13"/>
  <c r="S21" i="13"/>
  <c r="Q21" i="13"/>
  <c r="M21" i="13"/>
  <c r="K21" i="13"/>
  <c r="G21" i="13"/>
  <c r="E21" i="13"/>
  <c r="BE20" i="13"/>
  <c r="BD20" i="13"/>
  <c r="BC20" i="13"/>
  <c r="BB20" i="13"/>
  <c r="BA20" i="13"/>
  <c r="AZ20" i="13"/>
  <c r="AW20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K14" i="13"/>
  <c r="G14" i="13"/>
  <c r="E14" i="13"/>
  <c r="BD25" i="15"/>
  <c r="BC25" i="15"/>
  <c r="BB25" i="15"/>
  <c r="BA25" i="15"/>
  <c r="AZ25" i="15"/>
  <c r="AW25" i="15"/>
  <c r="AU25" i="15"/>
  <c r="AQ25" i="15"/>
  <c r="AO25" i="15"/>
  <c r="AE25" i="15"/>
  <c r="AC25" i="15"/>
  <c r="Y25" i="15"/>
  <c r="W25" i="15"/>
  <c r="S25" i="15"/>
  <c r="Q25" i="15"/>
  <c r="M25" i="15"/>
  <c r="K25" i="15"/>
  <c r="G25" i="15"/>
  <c r="E25" i="15"/>
  <c r="BD21" i="14"/>
  <c r="BC21" i="14"/>
  <c r="BB21" i="14"/>
  <c r="BA21" i="14"/>
  <c r="AZ21" i="14"/>
  <c r="AW21" i="14"/>
  <c r="AU21" i="14"/>
  <c r="AQ21" i="14"/>
  <c r="AO21" i="14"/>
  <c r="AK21" i="14"/>
  <c r="AI21" i="14"/>
  <c r="AE21" i="14"/>
  <c r="AC21" i="14"/>
  <c r="Y21" i="14"/>
  <c r="W21" i="14"/>
  <c r="S21" i="14"/>
  <c r="Q21" i="14"/>
  <c r="M21" i="14"/>
  <c r="K21" i="14"/>
  <c r="G21" i="14"/>
  <c r="E21" i="14"/>
  <c r="BD22" i="14"/>
  <c r="BC22" i="14"/>
  <c r="BB22" i="14"/>
  <c r="BA22" i="14"/>
  <c r="AZ22" i="14"/>
  <c r="AW22" i="14"/>
  <c r="AU22" i="14"/>
  <c r="AQ22" i="14"/>
  <c r="AO22" i="14"/>
  <c r="AK22" i="14"/>
  <c r="AI22" i="14"/>
  <c r="AE22" i="14"/>
  <c r="AC22" i="14"/>
  <c r="Y22" i="14"/>
  <c r="W22" i="14"/>
  <c r="S22" i="14"/>
  <c r="Q22" i="14"/>
  <c r="M22" i="14"/>
  <c r="K22" i="14"/>
  <c r="G22" i="14"/>
  <c r="E22" i="14"/>
  <c r="BD17" i="14"/>
  <c r="BC17" i="14"/>
  <c r="BB17" i="14"/>
  <c r="BA17" i="14"/>
  <c r="AZ17" i="14"/>
  <c r="AW17" i="14"/>
  <c r="AU17" i="14"/>
  <c r="AQ17" i="14"/>
  <c r="AO17" i="14"/>
  <c r="AK17" i="14"/>
  <c r="AI17" i="14"/>
  <c r="AE17" i="14"/>
  <c r="AC17" i="14"/>
  <c r="Y17" i="14"/>
  <c r="W17" i="14"/>
  <c r="S17" i="14"/>
  <c r="Q17" i="14"/>
  <c r="M17" i="14"/>
  <c r="K17" i="14"/>
  <c r="G17" i="14"/>
  <c r="E17" i="14"/>
  <c r="BD13" i="14"/>
  <c r="BC13" i="14"/>
  <c r="BB13" i="14"/>
  <c r="BA13" i="14"/>
  <c r="AZ13" i="14"/>
  <c r="AW13" i="14"/>
  <c r="AU13" i="14"/>
  <c r="AQ13" i="14"/>
  <c r="AO13" i="14"/>
  <c r="AK13" i="14"/>
  <c r="AI13" i="14"/>
  <c r="AE13" i="14"/>
  <c r="AC13" i="14"/>
  <c r="Y13" i="14"/>
  <c r="W13" i="14"/>
  <c r="S13" i="14"/>
  <c r="Q13" i="14"/>
  <c r="M13" i="14"/>
  <c r="K13" i="14"/>
  <c r="G13" i="14"/>
  <c r="E13" i="14"/>
  <c r="BD21" i="12"/>
  <c r="BC21" i="12"/>
  <c r="BB21" i="12"/>
  <c r="BA21" i="12"/>
  <c r="AZ21" i="12"/>
  <c r="AK21" i="12"/>
  <c r="BD20" i="12"/>
  <c r="BC20" i="12"/>
  <c r="BB20" i="12"/>
  <c r="BA20" i="12"/>
  <c r="AZ20" i="12"/>
  <c r="AW20" i="12"/>
  <c r="AU20" i="12"/>
  <c r="AQ20" i="12"/>
  <c r="AO20" i="12"/>
  <c r="AK20" i="12"/>
  <c r="AI20" i="12"/>
  <c r="Y20" i="12"/>
  <c r="W20" i="12"/>
  <c r="S20" i="12"/>
  <c r="Q20" i="12"/>
  <c r="M20" i="12"/>
  <c r="K20" i="12"/>
  <c r="G20" i="12"/>
  <c r="E20" i="12"/>
  <c r="BD15" i="12"/>
  <c r="BC15" i="12"/>
  <c r="BB15" i="12"/>
  <c r="BA15" i="12"/>
  <c r="AZ15" i="12"/>
  <c r="AW15" i="12"/>
  <c r="AU15" i="12"/>
  <c r="AQ15" i="12"/>
  <c r="AO15" i="12"/>
  <c r="AK15" i="12"/>
  <c r="AI15" i="12"/>
  <c r="AC15" i="12"/>
  <c r="Y15" i="12"/>
  <c r="W15" i="12"/>
  <c r="S15" i="12"/>
  <c r="Q15" i="12"/>
  <c r="M15" i="12"/>
  <c r="K15" i="12"/>
  <c r="G15" i="12"/>
  <c r="E15" i="12"/>
  <c r="BD14" i="12"/>
  <c r="BC14" i="12"/>
  <c r="BB14" i="12"/>
  <c r="BA14" i="12"/>
  <c r="AZ14" i="12"/>
  <c r="AW14" i="12"/>
  <c r="AU14" i="12"/>
  <c r="AQ14" i="12"/>
  <c r="AO14" i="12"/>
  <c r="AK14" i="12"/>
  <c r="AI14" i="12"/>
  <c r="AC14" i="12"/>
  <c r="Y14" i="12"/>
  <c r="W14" i="12"/>
  <c r="S14" i="12"/>
  <c r="Q14" i="12"/>
  <c r="M14" i="12"/>
  <c r="K14" i="12"/>
  <c r="G14" i="12"/>
  <c r="E14" i="12"/>
  <c r="BE37" i="7"/>
  <c r="BD37" i="7"/>
  <c r="BC37" i="7"/>
  <c r="BB37" i="7"/>
  <c r="AW37" i="7"/>
  <c r="AU37" i="7"/>
  <c r="AQ37" i="7"/>
  <c r="AO37" i="7"/>
  <c r="AK37" i="7"/>
  <c r="AI37" i="7"/>
  <c r="AE37" i="7"/>
  <c r="AC37" i="7"/>
  <c r="Y37" i="7"/>
  <c r="W37" i="7"/>
  <c r="S37" i="7"/>
  <c r="Q37" i="7"/>
  <c r="M37" i="7"/>
  <c r="K37" i="7"/>
  <c r="G37" i="7"/>
  <c r="E37" i="7"/>
  <c r="BE35" i="7"/>
  <c r="BD35" i="7"/>
  <c r="BC35" i="7"/>
  <c r="BB35" i="7"/>
  <c r="AE35" i="7"/>
  <c r="AC35" i="7"/>
  <c r="Y35" i="7"/>
  <c r="W35" i="7"/>
  <c r="BE26" i="7"/>
  <c r="BD26" i="7"/>
  <c r="BC26" i="7"/>
  <c r="BB26" i="7"/>
  <c r="BA26" i="7"/>
  <c r="AZ26" i="7"/>
  <c r="AW26" i="7"/>
  <c r="AU26" i="7"/>
  <c r="AQ26" i="7"/>
  <c r="AO26" i="7"/>
  <c r="AK26" i="7"/>
  <c r="AI26" i="7"/>
  <c r="AE26" i="7"/>
  <c r="AC26" i="7"/>
  <c r="Y26" i="7"/>
  <c r="W26" i="7"/>
  <c r="S26" i="7"/>
  <c r="Q26" i="7"/>
  <c r="M26" i="7"/>
  <c r="K26" i="7"/>
  <c r="G26" i="7"/>
  <c r="E26" i="7"/>
  <c r="BE28" i="7"/>
  <c r="BD28" i="7"/>
  <c r="BC28" i="7"/>
  <c r="BB28" i="7"/>
  <c r="BA28" i="7"/>
  <c r="AZ28" i="7"/>
  <c r="AW28" i="7"/>
  <c r="AU28" i="7"/>
  <c r="AQ28" i="7"/>
  <c r="AO28" i="7"/>
  <c r="AK28" i="7"/>
  <c r="AI28" i="7"/>
  <c r="Y28" i="7"/>
  <c r="W28" i="7"/>
  <c r="S28" i="7"/>
  <c r="Q28" i="7"/>
  <c r="BE18" i="7"/>
  <c r="BD18" i="7"/>
  <c r="BC18" i="7"/>
  <c r="BB18" i="7"/>
  <c r="BA18" i="7"/>
  <c r="AZ18" i="7"/>
  <c r="AW18" i="7"/>
  <c r="AU18" i="7"/>
  <c r="AQ18" i="7"/>
  <c r="AO18" i="7"/>
  <c r="AK18" i="7"/>
  <c r="AI18" i="7"/>
  <c r="AE18" i="7"/>
  <c r="AC18" i="7"/>
  <c r="Y18" i="7"/>
  <c r="W18" i="7"/>
  <c r="M18" i="7"/>
  <c r="K18" i="7"/>
  <c r="G18" i="7"/>
  <c r="E18" i="7"/>
  <c r="AQ92" i="7" l="1"/>
  <c r="AO92" i="7"/>
  <c r="AZ22" i="12" l="1"/>
  <c r="AZ23" i="12"/>
  <c r="AZ24" i="12"/>
  <c r="AZ25" i="12"/>
  <c r="AZ26" i="12"/>
  <c r="Y20" i="7"/>
  <c r="Y21" i="7"/>
  <c r="Y22" i="7"/>
  <c r="Y23" i="7"/>
  <c r="Y24" i="7"/>
  <c r="W20" i="7"/>
  <c r="W21" i="7"/>
  <c r="W22" i="7"/>
  <c r="W23" i="7"/>
  <c r="W24" i="7"/>
  <c r="W25" i="7"/>
  <c r="W27" i="7"/>
  <c r="AE29" i="7"/>
  <c r="AE30" i="7"/>
  <c r="AE31" i="7"/>
  <c r="AE32" i="7"/>
  <c r="AE33" i="7"/>
  <c r="AC29" i="7"/>
  <c r="AC30" i="7"/>
  <c r="AC31" i="7"/>
  <c r="AC32" i="7"/>
  <c r="AC33" i="7"/>
  <c r="AC34" i="7"/>
  <c r="M16" i="7"/>
  <c r="BE12" i="15" l="1"/>
  <c r="BD12" i="15"/>
  <c r="BD13" i="15"/>
  <c r="BD14" i="15"/>
  <c r="BD15" i="15"/>
  <c r="BC12" i="15"/>
  <c r="BC13" i="15"/>
  <c r="BC14" i="15"/>
  <c r="BC15" i="15"/>
  <c r="BB12" i="15"/>
  <c r="BB13" i="15"/>
  <c r="BB14" i="15"/>
  <c r="BB15" i="15"/>
  <c r="BA12" i="15"/>
  <c r="BA13" i="15"/>
  <c r="BA14" i="15"/>
  <c r="BA15" i="15"/>
  <c r="AZ12" i="15"/>
  <c r="AZ13" i="15"/>
  <c r="AZ14" i="15"/>
  <c r="AZ15" i="15"/>
  <c r="AW12" i="15"/>
  <c r="AW13" i="15"/>
  <c r="AW14" i="15"/>
  <c r="AW15" i="15"/>
  <c r="AU12" i="15"/>
  <c r="AU13" i="15"/>
  <c r="AU14" i="15"/>
  <c r="AU15" i="15"/>
  <c r="AQ12" i="15"/>
  <c r="AQ13" i="15"/>
  <c r="AQ14" i="15"/>
  <c r="AQ15" i="15"/>
  <c r="AO12" i="15"/>
  <c r="AO13" i="15"/>
  <c r="AO14" i="15"/>
  <c r="AO15" i="15"/>
  <c r="AK12" i="15"/>
  <c r="AK13" i="15"/>
  <c r="AK14" i="15"/>
  <c r="AK15" i="15"/>
  <c r="AI12" i="15"/>
  <c r="AI13" i="15"/>
  <c r="AI14" i="15"/>
  <c r="AI15" i="15"/>
  <c r="AE12" i="15"/>
  <c r="AE13" i="15"/>
  <c r="AE14" i="15"/>
  <c r="AE15" i="15"/>
  <c r="AC12" i="15"/>
  <c r="AC13" i="15"/>
  <c r="AC14" i="15"/>
  <c r="AC15" i="15"/>
  <c r="Y13" i="15"/>
  <c r="Y14" i="15"/>
  <c r="Y15" i="15"/>
  <c r="W12" i="15"/>
  <c r="W13" i="15"/>
  <c r="W14" i="15"/>
  <c r="W15" i="15"/>
  <c r="S12" i="15"/>
  <c r="S13" i="15"/>
  <c r="S14" i="15"/>
  <c r="S15" i="15"/>
  <c r="Q12" i="15"/>
  <c r="Q13" i="15"/>
  <c r="Q14" i="15"/>
  <c r="Q15" i="15"/>
  <c r="K12" i="15"/>
  <c r="K13" i="15"/>
  <c r="K14" i="15"/>
  <c r="K15" i="15"/>
  <c r="G12" i="15"/>
  <c r="G13" i="15"/>
  <c r="G14" i="15"/>
  <c r="G15" i="15"/>
  <c r="E12" i="15"/>
  <c r="E13" i="15"/>
  <c r="E14" i="15"/>
  <c r="E15" i="15"/>
  <c r="M12" i="15"/>
  <c r="M13" i="15"/>
  <c r="M14" i="15"/>
  <c r="M15" i="15"/>
  <c r="AI19" i="14" l="1"/>
  <c r="AK88" i="7"/>
  <c r="AI88" i="7"/>
  <c r="G115" i="7" l="1"/>
  <c r="E115" i="7"/>
  <c r="AQ86" i="7" l="1"/>
  <c r="AO86" i="7"/>
  <c r="AU40" i="14" l="1"/>
  <c r="BD45" i="7"/>
  <c r="AO25" i="12"/>
  <c r="AK92" i="7" l="1"/>
  <c r="AI92" i="7"/>
  <c r="AQ44" i="7"/>
  <c r="AK43" i="7"/>
  <c r="AC12" i="14" l="1"/>
  <c r="Y91" i="7" l="1"/>
  <c r="W91" i="7"/>
  <c r="BE46" i="7" l="1"/>
  <c r="BD46" i="7"/>
  <c r="BC46" i="7"/>
  <c r="BB46" i="7"/>
  <c r="AW46" i="7"/>
  <c r="AU46" i="7"/>
  <c r="AQ46" i="7"/>
  <c r="AO46" i="7"/>
  <c r="AK46" i="7"/>
  <c r="AI46" i="7"/>
  <c r="Y46" i="7"/>
  <c r="W46" i="7"/>
  <c r="S46" i="7"/>
  <c r="Q46" i="7"/>
  <c r="M46" i="7"/>
  <c r="K46" i="7"/>
  <c r="G46" i="7"/>
  <c r="E46" i="7"/>
  <c r="BA27" i="15"/>
  <c r="BB27" i="15"/>
  <c r="BC27" i="15"/>
  <c r="BD27" i="15"/>
  <c r="AZ28" i="15"/>
  <c r="BA28" i="15"/>
  <c r="BB28" i="15"/>
  <c r="BC28" i="15"/>
  <c r="BD28" i="15"/>
  <c r="AQ30" i="15"/>
  <c r="AO30" i="15"/>
  <c r="AE30" i="15"/>
  <c r="AC30" i="15"/>
  <c r="Y30" i="15"/>
  <c r="W30" i="15"/>
  <c r="S30" i="15"/>
  <c r="Q30" i="15"/>
  <c r="M30" i="15"/>
  <c r="K30" i="15"/>
  <c r="G30" i="15"/>
  <c r="E30" i="15"/>
  <c r="AE27" i="15"/>
  <c r="AC27" i="15"/>
  <c r="AQ24" i="15"/>
  <c r="AO24" i="15"/>
  <c r="AQ23" i="15"/>
  <c r="AO23" i="15"/>
  <c r="AQ22" i="15"/>
  <c r="AO22" i="15"/>
  <c r="AQ21" i="15"/>
  <c r="AO21" i="15"/>
  <c r="AK20" i="15"/>
  <c r="AI20" i="15"/>
  <c r="AK19" i="15"/>
  <c r="AI19" i="15"/>
  <c r="AK18" i="15"/>
  <c r="AI18" i="15"/>
  <c r="AK17" i="15"/>
  <c r="AI17" i="15"/>
  <c r="BD16" i="15"/>
  <c r="BC16" i="15"/>
  <c r="BB16" i="15"/>
  <c r="BA16" i="15"/>
  <c r="AZ16" i="15"/>
  <c r="AW16" i="15"/>
  <c r="AU16" i="15"/>
  <c r="AQ16" i="15"/>
  <c r="AO16" i="15"/>
  <c r="AK16" i="15"/>
  <c r="AI16" i="15"/>
  <c r="AE16" i="15"/>
  <c r="AC16" i="15"/>
  <c r="Y16" i="15"/>
  <c r="W16" i="15"/>
  <c r="S16" i="15"/>
  <c r="Q16" i="15"/>
  <c r="M16" i="15"/>
  <c r="K16" i="15"/>
  <c r="G16" i="15"/>
  <c r="E16" i="15"/>
  <c r="Y12" i="15"/>
  <c r="AZ28" i="16"/>
  <c r="AZ29" i="16"/>
  <c r="AE30" i="16"/>
  <c r="AC30" i="16"/>
  <c r="Y30" i="16"/>
  <c r="W30" i="16"/>
  <c r="S30" i="16"/>
  <c r="Q30" i="16"/>
  <c r="M30" i="16"/>
  <c r="K30" i="16"/>
  <c r="G30" i="16"/>
  <c r="E30" i="16"/>
  <c r="AE28" i="16"/>
  <c r="AC28" i="16"/>
  <c r="AQ23" i="16"/>
  <c r="AO23" i="16"/>
  <c r="AQ22" i="16"/>
  <c r="AO22" i="16"/>
  <c r="AQ21" i="16"/>
  <c r="AO21" i="16"/>
  <c r="AK20" i="16"/>
  <c r="AI20" i="16"/>
  <c r="AK19" i="16"/>
  <c r="AI19" i="16"/>
  <c r="AK18" i="16"/>
  <c r="AI18" i="16"/>
  <c r="AK17" i="16"/>
  <c r="AI17" i="16"/>
  <c r="BD16" i="16"/>
  <c r="BC16" i="16"/>
  <c r="BB16" i="16"/>
  <c r="BA16" i="16"/>
  <c r="AZ16" i="16"/>
  <c r="AW16" i="16"/>
  <c r="AU16" i="16"/>
  <c r="AQ16" i="16"/>
  <c r="AO16" i="16"/>
  <c r="AK16" i="16"/>
  <c r="AI16" i="16"/>
  <c r="AE16" i="16"/>
  <c r="AC16" i="16"/>
  <c r="Y16" i="16"/>
  <c r="W16" i="16"/>
  <c r="S16" i="16"/>
  <c r="Q16" i="16"/>
  <c r="M16" i="16"/>
  <c r="K16" i="16"/>
  <c r="G16" i="16"/>
  <c r="E16" i="16"/>
  <c r="BD15" i="16"/>
  <c r="BC15" i="16"/>
  <c r="BB15" i="16"/>
  <c r="BA15" i="16"/>
  <c r="AZ15" i="16"/>
  <c r="AW15" i="16"/>
  <c r="AU15" i="16"/>
  <c r="AQ15" i="16"/>
  <c r="AO15" i="16"/>
  <c r="AK15" i="16"/>
  <c r="AI15" i="16"/>
  <c r="AE15" i="16"/>
  <c r="AC15" i="16"/>
  <c r="Y15" i="16"/>
  <c r="W15" i="16"/>
  <c r="S15" i="16"/>
  <c r="Q15" i="16"/>
  <c r="M15" i="16"/>
  <c r="K15" i="16"/>
  <c r="G15" i="16"/>
  <c r="E15" i="16"/>
  <c r="BD14" i="16"/>
  <c r="BC14" i="16"/>
  <c r="BB14" i="16"/>
  <c r="BA14" i="16"/>
  <c r="AZ14" i="16"/>
  <c r="AW14" i="16"/>
  <c r="AU14" i="16"/>
  <c r="AQ14" i="16"/>
  <c r="AO14" i="16"/>
  <c r="AK14" i="16"/>
  <c r="AI14" i="16"/>
  <c r="AE14" i="16"/>
  <c r="AC14" i="16"/>
  <c r="Y14" i="16"/>
  <c r="W14" i="16"/>
  <c r="S14" i="16"/>
  <c r="Q14" i="16"/>
  <c r="M14" i="16"/>
  <c r="K14" i="16"/>
  <c r="G14" i="16"/>
  <c r="E14" i="16"/>
  <c r="BD13" i="16"/>
  <c r="BC13" i="16"/>
  <c r="BB13" i="16"/>
  <c r="BA13" i="16"/>
  <c r="AZ13" i="16"/>
  <c r="AW13" i="16"/>
  <c r="AU13" i="16"/>
  <c r="AQ13" i="16"/>
  <c r="AO13" i="16"/>
  <c r="AK13" i="16"/>
  <c r="AI13" i="16"/>
  <c r="AE13" i="16"/>
  <c r="AC13" i="16"/>
  <c r="Y13" i="16"/>
  <c r="W13" i="16"/>
  <c r="S13" i="16"/>
  <c r="Q13" i="16"/>
  <c r="M13" i="16"/>
  <c r="K13" i="16"/>
  <c r="G13" i="16"/>
  <c r="E13" i="16"/>
  <c r="BE12" i="16"/>
  <c r="BD12" i="16"/>
  <c r="BC12" i="16"/>
  <c r="BB12" i="16"/>
  <c r="BA12" i="16"/>
  <c r="AZ12" i="16"/>
  <c r="AW12" i="16"/>
  <c r="AU12" i="16"/>
  <c r="AQ12" i="16"/>
  <c r="AO12" i="16"/>
  <c r="AK12" i="16"/>
  <c r="AI12" i="16"/>
  <c r="AE12" i="16"/>
  <c r="AC12" i="16"/>
  <c r="Y12" i="16"/>
  <c r="W12" i="16"/>
  <c r="S12" i="16"/>
  <c r="Q12" i="16"/>
  <c r="M12" i="16"/>
  <c r="K12" i="16"/>
  <c r="G12" i="16"/>
  <c r="E12" i="16"/>
  <c r="AZ29" i="14" l="1"/>
  <c r="AZ30" i="14"/>
  <c r="BA30" i="14"/>
  <c r="BB30" i="14"/>
  <c r="BC30" i="14"/>
  <c r="BD30" i="14"/>
  <c r="AQ30" i="14"/>
  <c r="AO30" i="14"/>
  <c r="AK29" i="14"/>
  <c r="AI29" i="14"/>
  <c r="BE12" i="12" l="1"/>
  <c r="BD12" i="12"/>
  <c r="BC12" i="12"/>
  <c r="BB12" i="12"/>
  <c r="BA12" i="12"/>
  <c r="AZ12" i="12"/>
  <c r="AW12" i="12"/>
  <c r="AU12" i="12"/>
  <c r="AQ12" i="12"/>
  <c r="AO12" i="12"/>
  <c r="AK12" i="12"/>
  <c r="AI12" i="12"/>
  <c r="AE12" i="12"/>
  <c r="AC12" i="12"/>
  <c r="Y12" i="12"/>
  <c r="W12" i="12"/>
  <c r="S12" i="12"/>
  <c r="Q12" i="12"/>
  <c r="M12" i="12"/>
  <c r="K12" i="12"/>
  <c r="G12" i="12"/>
  <c r="E12" i="12"/>
  <c r="BD13" i="12"/>
  <c r="BC13" i="12"/>
  <c r="BB13" i="12"/>
  <c r="BA13" i="12"/>
  <c r="AZ13" i="12"/>
  <c r="AW13" i="12"/>
  <c r="AU13" i="12"/>
  <c r="AQ13" i="12"/>
  <c r="AO13" i="12"/>
  <c r="AK13" i="12"/>
  <c r="AI13" i="12"/>
  <c r="AE13" i="12"/>
  <c r="AC13" i="12"/>
  <c r="Y13" i="12"/>
  <c r="W13" i="12"/>
  <c r="S13" i="12"/>
  <c r="Q13" i="12"/>
  <c r="M13" i="12"/>
  <c r="K13" i="12"/>
  <c r="G13" i="12"/>
  <c r="E13" i="12"/>
  <c r="BA33" i="13"/>
  <c r="AE33" i="13"/>
  <c r="AC33" i="13"/>
  <c r="Y33" i="13"/>
  <c r="W33" i="13"/>
  <c r="S33" i="13"/>
  <c r="Q33" i="13"/>
  <c r="M33" i="13"/>
  <c r="K33" i="13"/>
  <c r="G33" i="13"/>
  <c r="E33" i="13"/>
  <c r="BC29" i="13"/>
  <c r="BB29" i="13"/>
  <c r="BA29" i="13"/>
  <c r="AZ29" i="13"/>
  <c r="AE29" i="13"/>
  <c r="AC29" i="13"/>
  <c r="AE28" i="13"/>
  <c r="AC28" i="13"/>
  <c r="Y28" i="13"/>
  <c r="W28" i="13"/>
  <c r="S28" i="13"/>
  <c r="Q28" i="13"/>
  <c r="M28" i="13"/>
  <c r="K28" i="13"/>
  <c r="G28" i="13"/>
  <c r="E28" i="13"/>
  <c r="BE26" i="13"/>
  <c r="BD26" i="13"/>
  <c r="BC26" i="13"/>
  <c r="BB26" i="13"/>
  <c r="BA26" i="13"/>
  <c r="AZ26" i="13"/>
  <c r="AQ26" i="13"/>
  <c r="AO26" i="13"/>
  <c r="AE26" i="13"/>
  <c r="AC26" i="13"/>
  <c r="Y26" i="13"/>
  <c r="W26" i="13"/>
  <c r="S26" i="13"/>
  <c r="Q26" i="13"/>
  <c r="M26" i="13"/>
  <c r="K26" i="13"/>
  <c r="G26" i="13"/>
  <c r="E26" i="13"/>
  <c r="BE24" i="13"/>
  <c r="BD24" i="13"/>
  <c r="BC24" i="13"/>
  <c r="BB24" i="13"/>
  <c r="BA24" i="13"/>
  <c r="AZ24" i="13"/>
  <c r="AW24" i="13"/>
  <c r="AU24" i="13"/>
  <c r="AQ24" i="13"/>
  <c r="AO24" i="13"/>
  <c r="AE24" i="13"/>
  <c r="AC24" i="13"/>
  <c r="Y24" i="13"/>
  <c r="W24" i="13"/>
  <c r="S24" i="13"/>
  <c r="Q24" i="13"/>
  <c r="M24" i="13"/>
  <c r="K24" i="13"/>
  <c r="G24" i="13"/>
  <c r="E24" i="13"/>
  <c r="BE23" i="13"/>
  <c r="BD23" i="13"/>
  <c r="BC23" i="13"/>
  <c r="BB23" i="13"/>
  <c r="BA23" i="13"/>
  <c r="AZ23" i="13"/>
  <c r="AW23" i="13"/>
  <c r="AU23" i="13"/>
  <c r="AQ23" i="13"/>
  <c r="AO23" i="13"/>
  <c r="AE23" i="13"/>
  <c r="AC23" i="13"/>
  <c r="Y23" i="13"/>
  <c r="W23" i="13"/>
  <c r="S23" i="13"/>
  <c r="Q23" i="13"/>
  <c r="M23" i="13"/>
  <c r="K23" i="13"/>
  <c r="G23" i="13"/>
  <c r="E23" i="13"/>
  <c r="BE22" i="13"/>
  <c r="BD22" i="13"/>
  <c r="BC22" i="13"/>
  <c r="BB22" i="13"/>
  <c r="BA22" i="13"/>
  <c r="AZ22" i="13"/>
  <c r="AW22" i="13"/>
  <c r="AU22" i="13"/>
  <c r="AQ22" i="13"/>
  <c r="AO22" i="13"/>
  <c r="AE22" i="13"/>
  <c r="AC22" i="13"/>
  <c r="Y22" i="13"/>
  <c r="W22" i="13"/>
  <c r="S22" i="13"/>
  <c r="Q22" i="13"/>
  <c r="M22" i="13"/>
  <c r="K22" i="13"/>
  <c r="G22" i="13"/>
  <c r="E22" i="13"/>
  <c r="BE19" i="13"/>
  <c r="BD19" i="13"/>
  <c r="BC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18" i="13"/>
  <c r="BD18" i="13"/>
  <c r="BC18" i="13"/>
  <c r="BB18" i="13"/>
  <c r="BA18" i="13"/>
  <c r="AZ18" i="13"/>
  <c r="AW18" i="13"/>
  <c r="AU18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BE17" i="13"/>
  <c r="BD17" i="13"/>
  <c r="BC17" i="13"/>
  <c r="BB17" i="13"/>
  <c r="BA17" i="13"/>
  <c r="AZ17" i="13"/>
  <c r="AW17" i="13"/>
  <c r="AU17" i="13"/>
  <c r="AQ17" i="13"/>
  <c r="AO17" i="13"/>
  <c r="AK17" i="13"/>
  <c r="AI17" i="13"/>
  <c r="AE17" i="13"/>
  <c r="AC17" i="13"/>
  <c r="Y17" i="13"/>
  <c r="W17" i="13"/>
  <c r="S17" i="13"/>
  <c r="Q17" i="13"/>
  <c r="M17" i="13"/>
  <c r="K17" i="13"/>
  <c r="G17" i="13"/>
  <c r="E17" i="13"/>
  <c r="BE16" i="13"/>
  <c r="BD16" i="13"/>
  <c r="BC16" i="13"/>
  <c r="BB16" i="13"/>
  <c r="BA16" i="13"/>
  <c r="AZ16" i="13"/>
  <c r="AW16" i="13"/>
  <c r="AU16" i="13"/>
  <c r="AQ16" i="13"/>
  <c r="AO16" i="13"/>
  <c r="AK16" i="13"/>
  <c r="AI16" i="13"/>
  <c r="AE16" i="13"/>
  <c r="AC16" i="13"/>
  <c r="Y16" i="13"/>
  <c r="W16" i="13"/>
  <c r="S16" i="13"/>
  <c r="Q16" i="13"/>
  <c r="M16" i="13"/>
  <c r="K16" i="13"/>
  <c r="G16" i="13"/>
  <c r="E16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C15" i="13"/>
  <c r="Y15" i="13"/>
  <c r="W15" i="13"/>
  <c r="S15" i="13"/>
  <c r="Q15" i="13"/>
  <c r="M15" i="13"/>
  <c r="K15" i="13"/>
  <c r="G15" i="13"/>
  <c r="E15" i="13"/>
  <c r="BE13" i="13"/>
  <c r="BD13" i="13"/>
  <c r="BC13" i="13"/>
  <c r="BB13" i="13"/>
  <c r="BA13" i="13"/>
  <c r="AZ13" i="13"/>
  <c r="AW13" i="13"/>
  <c r="AU13" i="13"/>
  <c r="AQ13" i="13"/>
  <c r="AO13" i="13"/>
  <c r="AK13" i="13"/>
  <c r="AI13" i="13"/>
  <c r="AE13" i="13"/>
  <c r="AC13" i="13"/>
  <c r="Y13" i="13"/>
  <c r="W13" i="13"/>
  <c r="S13" i="13"/>
  <c r="Q13" i="13"/>
  <c r="M13" i="13"/>
  <c r="K13" i="13"/>
  <c r="G13" i="13"/>
  <c r="E13" i="13"/>
  <c r="BE12" i="13"/>
  <c r="BD12" i="13"/>
  <c r="BC12" i="13"/>
  <c r="BB12" i="13"/>
  <c r="BA12" i="13"/>
  <c r="AZ12" i="13"/>
  <c r="AW12" i="13"/>
  <c r="AU12" i="13"/>
  <c r="AQ12" i="13"/>
  <c r="AO12" i="13"/>
  <c r="AK12" i="13"/>
  <c r="AI12" i="13"/>
  <c r="AE12" i="13"/>
  <c r="AC12" i="13"/>
  <c r="Y12" i="13"/>
  <c r="W12" i="13"/>
  <c r="S12" i="13"/>
  <c r="Q12" i="13"/>
  <c r="M12" i="13"/>
  <c r="K12" i="13"/>
  <c r="G12" i="13"/>
  <c r="E12" i="13"/>
  <c r="Y33" i="12"/>
  <c r="W33" i="12"/>
  <c r="S33" i="12"/>
  <c r="Q33" i="12"/>
  <c r="M33" i="12"/>
  <c r="K33" i="12"/>
  <c r="G33" i="12"/>
  <c r="E33" i="12"/>
  <c r="BD30" i="12"/>
  <c r="BC30" i="12"/>
  <c r="BB30" i="12"/>
  <c r="BA30" i="12"/>
  <c r="AZ30" i="12"/>
  <c r="BD29" i="12"/>
  <c r="BC29" i="12"/>
  <c r="BB29" i="12"/>
  <c r="BA29" i="12"/>
  <c r="AZ29" i="12"/>
  <c r="BB28" i="12"/>
  <c r="Y28" i="12"/>
  <c r="W28" i="12"/>
  <c r="S28" i="12"/>
  <c r="Q28" i="12"/>
  <c r="M28" i="12"/>
  <c r="K28" i="12"/>
  <c r="G28" i="12"/>
  <c r="E28" i="12"/>
  <c r="BD26" i="12"/>
  <c r="BC26" i="12"/>
  <c r="BB26" i="12"/>
  <c r="BA26" i="12"/>
  <c r="AQ26" i="12"/>
  <c r="AO26" i="12"/>
  <c r="Y26" i="12"/>
  <c r="W26" i="12"/>
  <c r="S26" i="12"/>
  <c r="Q26" i="12"/>
  <c r="M26" i="12"/>
  <c r="K26" i="12"/>
  <c r="G26" i="12"/>
  <c r="E26" i="12"/>
  <c r="BD25" i="12"/>
  <c r="BC25" i="12"/>
  <c r="BB25" i="12"/>
  <c r="BA25" i="12"/>
  <c r="AQ25" i="12"/>
  <c r="Y25" i="12"/>
  <c r="W25" i="12"/>
  <c r="S25" i="12"/>
  <c r="Q25" i="12"/>
  <c r="M25" i="12"/>
  <c r="K25" i="12"/>
  <c r="G25" i="12"/>
  <c r="E25" i="12"/>
  <c r="BD24" i="12"/>
  <c r="BC24" i="12"/>
  <c r="BB24" i="12"/>
  <c r="BA24" i="12"/>
  <c r="AU24" i="12"/>
  <c r="AQ24" i="12"/>
  <c r="AO24" i="12"/>
  <c r="Y24" i="12"/>
  <c r="W24" i="12"/>
  <c r="S24" i="12"/>
  <c r="Q24" i="12"/>
  <c r="M24" i="12"/>
  <c r="K24" i="12"/>
  <c r="G24" i="12"/>
  <c r="E24" i="12"/>
  <c r="BD23" i="12"/>
  <c r="BC23" i="12"/>
  <c r="BB23" i="12"/>
  <c r="BA23" i="12"/>
  <c r="AW23" i="12"/>
  <c r="AU23" i="12"/>
  <c r="AQ23" i="12"/>
  <c r="AO23" i="12"/>
  <c r="Y23" i="12"/>
  <c r="W23" i="12"/>
  <c r="S23" i="12"/>
  <c r="Q23" i="12"/>
  <c r="M23" i="12"/>
  <c r="K23" i="12"/>
  <c r="G23" i="12"/>
  <c r="E23" i="12"/>
  <c r="BD22" i="12"/>
  <c r="BC22" i="12"/>
  <c r="BB22" i="12"/>
  <c r="BA22" i="12"/>
  <c r="AW22" i="12"/>
  <c r="AU22" i="12"/>
  <c r="AQ22" i="12"/>
  <c r="AO22" i="12"/>
  <c r="AK22" i="12"/>
  <c r="Y22" i="12"/>
  <c r="W22" i="12"/>
  <c r="S22" i="12"/>
  <c r="Q22" i="12"/>
  <c r="M22" i="12"/>
  <c r="K22" i="12"/>
  <c r="G22" i="12"/>
  <c r="E22" i="12"/>
  <c r="BD19" i="12"/>
  <c r="BC19" i="12"/>
  <c r="BB19" i="12"/>
  <c r="BA19" i="12"/>
  <c r="AZ19" i="12"/>
  <c r="AW19" i="12"/>
  <c r="AU19" i="12"/>
  <c r="AQ19" i="12"/>
  <c r="AO19" i="12"/>
  <c r="AK19" i="12"/>
  <c r="AI19" i="12"/>
  <c r="Y19" i="12"/>
  <c r="W19" i="12"/>
  <c r="S19" i="12"/>
  <c r="Q19" i="12"/>
  <c r="M19" i="12"/>
  <c r="K19" i="12"/>
  <c r="G19" i="12"/>
  <c r="E19" i="12"/>
  <c r="BD18" i="12"/>
  <c r="BC18" i="12"/>
  <c r="BB18" i="12"/>
  <c r="BA18" i="12"/>
  <c r="AZ18" i="12"/>
  <c r="AW18" i="12"/>
  <c r="AU18" i="12"/>
  <c r="AQ18" i="12"/>
  <c r="AO18" i="12"/>
  <c r="AK18" i="12"/>
  <c r="AI18" i="12"/>
  <c r="Y18" i="12"/>
  <c r="W18" i="12"/>
  <c r="S18" i="12"/>
  <c r="Q18" i="12"/>
  <c r="M18" i="12"/>
  <c r="K18" i="12"/>
  <c r="G18" i="12"/>
  <c r="E18" i="12"/>
  <c r="BD17" i="12"/>
  <c r="BC17" i="12"/>
  <c r="BB17" i="12"/>
  <c r="BA17" i="12"/>
  <c r="AZ17" i="12"/>
  <c r="AW17" i="12"/>
  <c r="AU17" i="12"/>
  <c r="AQ17" i="12"/>
  <c r="AO17" i="12"/>
  <c r="AK17" i="12"/>
  <c r="AI17" i="12"/>
  <c r="Y17" i="12"/>
  <c r="W17" i="12"/>
  <c r="S17" i="12"/>
  <c r="Q17" i="12"/>
  <c r="M17" i="12"/>
  <c r="K17" i="12"/>
  <c r="G17" i="12"/>
  <c r="E17" i="12"/>
  <c r="BD16" i="12"/>
  <c r="BC16" i="12"/>
  <c r="BB16" i="12"/>
  <c r="BA16" i="12"/>
  <c r="AZ16" i="12"/>
  <c r="AW16" i="12"/>
  <c r="AU16" i="12"/>
  <c r="AQ16" i="12"/>
  <c r="AO16" i="12"/>
  <c r="AK16" i="12"/>
  <c r="AI16" i="12"/>
  <c r="AE16" i="12"/>
  <c r="AC16" i="12"/>
  <c r="Y16" i="12"/>
  <c r="W16" i="12"/>
  <c r="S16" i="12"/>
  <c r="Q16" i="12"/>
  <c r="M16" i="12"/>
  <c r="K16" i="12"/>
  <c r="G16" i="12"/>
  <c r="E16" i="12"/>
  <c r="BD30" i="16" l="1"/>
  <c r="BC30" i="16"/>
  <c r="AZ30" i="16"/>
  <c r="BD31" i="14"/>
  <c r="BC31" i="14"/>
  <c r="BB31" i="14"/>
  <c r="BA31" i="14"/>
  <c r="AZ31" i="14"/>
  <c r="AQ31" i="14"/>
  <c r="AO31" i="14"/>
  <c r="AK31" i="14"/>
  <c r="AI31" i="14"/>
  <c r="AE31" i="14"/>
  <c r="AC31" i="14"/>
  <c r="Y31" i="14"/>
  <c r="W31" i="14"/>
  <c r="S31" i="14"/>
  <c r="Q31" i="14"/>
  <c r="M31" i="14"/>
  <c r="K31" i="14"/>
  <c r="G31" i="14"/>
  <c r="E31" i="14"/>
  <c r="AE28" i="14"/>
  <c r="AC28" i="14"/>
  <c r="BD27" i="7"/>
  <c r="S25" i="7"/>
  <c r="Y34" i="7"/>
  <c r="W34" i="7"/>
  <c r="AK38" i="7"/>
  <c r="AI38" i="7"/>
  <c r="AE36" i="7"/>
  <c r="AC36" i="7"/>
  <c r="AK16" i="14" l="1"/>
  <c r="AI16" i="14"/>
  <c r="AE15" i="14"/>
  <c r="AE14" i="14"/>
  <c r="AC14" i="14"/>
  <c r="AE12" i="14"/>
  <c r="M45" i="7" l="1"/>
  <c r="K45" i="7"/>
  <c r="S22" i="7" l="1"/>
  <c r="Q22" i="7"/>
  <c r="K15" i="7"/>
  <c r="M15" i="7"/>
  <c r="Q25" i="7"/>
  <c r="G118" i="7"/>
  <c r="E118" i="7"/>
  <c r="BE54" i="7" l="1"/>
  <c r="BC54" i="7"/>
  <c r="BB54" i="7"/>
  <c r="BA54" i="7"/>
  <c r="AZ54" i="7"/>
  <c r="AU54" i="7"/>
  <c r="AQ54" i="7"/>
  <c r="AO54" i="7"/>
  <c r="AK54" i="7"/>
  <c r="AI54" i="7"/>
  <c r="AE54" i="7"/>
  <c r="AC54" i="7"/>
  <c r="Y54" i="7"/>
  <c r="W54" i="7"/>
  <c r="S54" i="7"/>
  <c r="Q54" i="7"/>
  <c r="M54" i="7"/>
  <c r="K54" i="7"/>
  <c r="G54" i="7"/>
  <c r="E54" i="7"/>
  <c r="AZ11" i="7" l="1"/>
  <c r="BA11" i="7"/>
  <c r="BB11" i="7"/>
  <c r="BC11" i="7"/>
  <c r="BD11" i="7"/>
  <c r="BE11" i="7"/>
  <c r="AZ12" i="7"/>
  <c r="BA12" i="7"/>
  <c r="BB12" i="7"/>
  <c r="BC12" i="7"/>
  <c r="BD12" i="7"/>
  <c r="BE12" i="7"/>
  <c r="AZ13" i="7"/>
  <c r="BA13" i="7"/>
  <c r="BB13" i="7"/>
  <c r="BC13" i="7"/>
  <c r="BD13" i="7"/>
  <c r="BE13" i="7"/>
  <c r="AZ14" i="7"/>
  <c r="BA14" i="7"/>
  <c r="BB14" i="7"/>
  <c r="BC14" i="7"/>
  <c r="BD14" i="7"/>
  <c r="BE14" i="7"/>
  <c r="Z50" i="7"/>
  <c r="BE22" i="7" l="1"/>
  <c r="BD22" i="7"/>
  <c r="BC22" i="7"/>
  <c r="BB22" i="7"/>
  <c r="BA22" i="7"/>
  <c r="AZ22" i="7"/>
  <c r="AW22" i="7"/>
  <c r="AU22" i="7"/>
  <c r="AQ22" i="7"/>
  <c r="AO22" i="7"/>
  <c r="AK22" i="7"/>
  <c r="AI22" i="7"/>
  <c r="AE22" i="7"/>
  <c r="AC22" i="7"/>
  <c r="G22" i="7"/>
  <c r="E22" i="7"/>
  <c r="BE21" i="7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S21" i="7"/>
  <c r="Q21" i="7"/>
  <c r="M21" i="7"/>
  <c r="K21" i="7"/>
  <c r="G21" i="7"/>
  <c r="E21" i="7"/>
  <c r="Y29" i="7"/>
  <c r="W29" i="7"/>
  <c r="S27" i="7"/>
  <c r="Q27" i="7"/>
  <c r="M27" i="7"/>
  <c r="K27" i="7"/>
  <c r="G27" i="7"/>
  <c r="E27" i="7"/>
  <c r="AK45" i="7"/>
  <c r="S45" i="7"/>
  <c r="Q45" i="7"/>
  <c r="S24" i="7"/>
  <c r="Q24" i="7"/>
  <c r="S23" i="7"/>
  <c r="Q23" i="7"/>
  <c r="M19" i="7"/>
  <c r="K19" i="7"/>
  <c r="M17" i="7"/>
  <c r="K17" i="7"/>
  <c r="K16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M20" i="7"/>
  <c r="K20" i="7"/>
  <c r="BE45" i="7" l="1"/>
  <c r="BC45" i="7"/>
  <c r="BB45" i="7"/>
  <c r="AW45" i="7"/>
  <c r="AU45" i="7"/>
  <c r="AQ45" i="7"/>
  <c r="AO45" i="7"/>
  <c r="AI45" i="7"/>
  <c r="AE45" i="7"/>
  <c r="AC45" i="7"/>
  <c r="Y45" i="7"/>
  <c r="W45" i="7"/>
  <c r="G45" i="7"/>
  <c r="E45" i="7"/>
  <c r="Y32" i="7" l="1"/>
  <c r="G117" i="7" l="1"/>
  <c r="E117" i="7"/>
  <c r="G116" i="7" l="1"/>
  <c r="E116" i="7"/>
  <c r="G114" i="7"/>
  <c r="E114" i="7"/>
  <c r="G113" i="7"/>
  <c r="E113" i="7"/>
  <c r="AW94" i="7" l="1"/>
  <c r="AW95" i="7"/>
  <c r="AW96" i="7"/>
  <c r="AW110" i="7"/>
  <c r="AW85" i="7"/>
  <c r="AW89" i="7"/>
  <c r="AW90" i="7"/>
  <c r="AW91" i="7"/>
  <c r="AW93" i="7"/>
  <c r="AW80" i="7"/>
  <c r="AW81" i="7"/>
  <c r="AU94" i="7"/>
  <c r="AU95" i="7"/>
  <c r="AU85" i="7"/>
  <c r="AU89" i="7"/>
  <c r="AU90" i="7"/>
  <c r="AU91" i="7"/>
  <c r="AU93" i="7"/>
  <c r="AU80" i="7"/>
  <c r="AU81" i="7"/>
  <c r="AQ91" i="7"/>
  <c r="AQ93" i="7"/>
  <c r="AQ85" i="7"/>
  <c r="AQ89" i="7"/>
  <c r="AQ90" i="7"/>
  <c r="AQ79" i="7"/>
  <c r="AQ80" i="7"/>
  <c r="AO91" i="7"/>
  <c r="AO93" i="7"/>
  <c r="AO85" i="7"/>
  <c r="AO89" i="7"/>
  <c r="AO90" i="7"/>
  <c r="AO79" i="7"/>
  <c r="AO80" i="7"/>
  <c r="AK93" i="7"/>
  <c r="AK94" i="7"/>
  <c r="AK95" i="7"/>
  <c r="AK96" i="7"/>
  <c r="AK110" i="7"/>
  <c r="AK111" i="7"/>
  <c r="AK112" i="7"/>
  <c r="AK89" i="7"/>
  <c r="AK90" i="7"/>
  <c r="AK91" i="7"/>
  <c r="AI93" i="7"/>
  <c r="AI94" i="7"/>
  <c r="AI95" i="7"/>
  <c r="AI96" i="7"/>
  <c r="AI110" i="7"/>
  <c r="AI111" i="7"/>
  <c r="AI112" i="7"/>
  <c r="AI89" i="7"/>
  <c r="AI90" i="7"/>
  <c r="AI91" i="7"/>
  <c r="AE89" i="7"/>
  <c r="AE90" i="7"/>
  <c r="AE91" i="7"/>
  <c r="AE93" i="7"/>
  <c r="AE94" i="7"/>
  <c r="AE95" i="7"/>
  <c r="AE96" i="7"/>
  <c r="AE85" i="7"/>
  <c r="AC89" i="7"/>
  <c r="AC90" i="7"/>
  <c r="AC91" i="7"/>
  <c r="AC93" i="7"/>
  <c r="AC94" i="7"/>
  <c r="AC95" i="7"/>
  <c r="AC96" i="7"/>
  <c r="AC85" i="7"/>
  <c r="Y85" i="7"/>
  <c r="Y89" i="7"/>
  <c r="Y90" i="7"/>
  <c r="Y93" i="7"/>
  <c r="Y94" i="7"/>
  <c r="W85" i="7"/>
  <c r="W89" i="7"/>
  <c r="W90" i="7"/>
  <c r="W93" i="7"/>
  <c r="W94" i="7"/>
  <c r="S110" i="7"/>
  <c r="S111" i="7"/>
  <c r="S112" i="7"/>
  <c r="Q110" i="7"/>
  <c r="Q111" i="7"/>
  <c r="Q112" i="7"/>
  <c r="M85" i="7"/>
  <c r="M89" i="7"/>
  <c r="M90" i="7"/>
  <c r="M91" i="7"/>
  <c r="M93" i="7"/>
  <c r="M94" i="7"/>
  <c r="M95" i="7"/>
  <c r="M96" i="7"/>
  <c r="M110" i="7"/>
  <c r="M111" i="7"/>
  <c r="M112" i="7"/>
  <c r="K85" i="7"/>
  <c r="K89" i="7"/>
  <c r="K90" i="7"/>
  <c r="K91" i="7"/>
  <c r="K93" i="7"/>
  <c r="K94" i="7"/>
  <c r="K95" i="7"/>
  <c r="K96" i="7"/>
  <c r="K110" i="7"/>
  <c r="K111" i="7"/>
  <c r="K112" i="7"/>
  <c r="AE80" i="7"/>
  <c r="AC80" i="7"/>
  <c r="Y80" i="7"/>
  <c r="W80" i="7"/>
  <c r="S80" i="7"/>
  <c r="Q80" i="7"/>
  <c r="M80" i="7"/>
  <c r="K80" i="7"/>
  <c r="G85" i="7"/>
  <c r="G89" i="7"/>
  <c r="G90" i="7"/>
  <c r="G91" i="7"/>
  <c r="G93" i="7"/>
  <c r="G94" i="7"/>
  <c r="G95" i="7"/>
  <c r="G96" i="7"/>
  <c r="G110" i="7"/>
  <c r="G111" i="7"/>
  <c r="G112" i="7"/>
  <c r="G80" i="7"/>
  <c r="E85" i="7"/>
  <c r="E89" i="7"/>
  <c r="E90" i="7"/>
  <c r="E91" i="7"/>
  <c r="E93" i="7"/>
  <c r="E94" i="7"/>
  <c r="E95" i="7"/>
  <c r="E96" i="7"/>
  <c r="E110" i="7"/>
  <c r="E111" i="7"/>
  <c r="E112" i="7"/>
  <c r="E80" i="7"/>
  <c r="AW16" i="7"/>
  <c r="AW17" i="7"/>
  <c r="AW19" i="7"/>
  <c r="AW20" i="7"/>
  <c r="AW23" i="7"/>
  <c r="AW24" i="7"/>
  <c r="AW25" i="7"/>
  <c r="AW27" i="7"/>
  <c r="AW29" i="7"/>
  <c r="AW30" i="7"/>
  <c r="AW31" i="7"/>
  <c r="AW32" i="7"/>
  <c r="AW33" i="7"/>
  <c r="AW34" i="7"/>
  <c r="AW36" i="7"/>
  <c r="AW38" i="7"/>
  <c r="AW39" i="7"/>
  <c r="AW40" i="7"/>
  <c r="AW41" i="7"/>
  <c r="AW42" i="7"/>
  <c r="AW43" i="7"/>
  <c r="AW44" i="7"/>
  <c r="AU16" i="7"/>
  <c r="AU17" i="7"/>
  <c r="AU19" i="7"/>
  <c r="AU20" i="7"/>
  <c r="AU23" i="7"/>
  <c r="AU24" i="7"/>
  <c r="AU25" i="7"/>
  <c r="AU27" i="7"/>
  <c r="AU29" i="7"/>
  <c r="AU30" i="7"/>
  <c r="AU31" i="7"/>
  <c r="AU32" i="7"/>
  <c r="AU33" i="7"/>
  <c r="AU34" i="7"/>
  <c r="AU36" i="7"/>
  <c r="AU38" i="7"/>
  <c r="AU39" i="7"/>
  <c r="AU40" i="7"/>
  <c r="AU41" i="7"/>
  <c r="AU42" i="7"/>
  <c r="AU43" i="7"/>
  <c r="AU44" i="7"/>
  <c r="AU48" i="7"/>
  <c r="AQ16" i="7"/>
  <c r="AQ17" i="7"/>
  <c r="AQ19" i="7"/>
  <c r="AQ20" i="7"/>
  <c r="AQ23" i="7"/>
  <c r="AQ24" i="7"/>
  <c r="AQ25" i="7"/>
  <c r="AQ27" i="7"/>
  <c r="AQ29" i="7"/>
  <c r="AQ30" i="7"/>
  <c r="AQ31" i="7"/>
  <c r="AQ32" i="7"/>
  <c r="AQ33" i="7"/>
  <c r="AQ34" i="7"/>
  <c r="AQ36" i="7"/>
  <c r="AO16" i="7"/>
  <c r="AO17" i="7"/>
  <c r="AO19" i="7"/>
  <c r="AO20" i="7"/>
  <c r="AO23" i="7"/>
  <c r="AO24" i="7"/>
  <c r="AO25" i="7"/>
  <c r="AO27" i="7"/>
  <c r="AO29" i="7"/>
  <c r="AO30" i="7"/>
  <c r="AO31" i="7"/>
  <c r="AO32" i="7"/>
  <c r="AO33" i="7"/>
  <c r="AO34" i="7"/>
  <c r="AO36" i="7"/>
  <c r="AK47" i="7"/>
  <c r="AK48" i="7"/>
  <c r="AK49" i="7"/>
  <c r="AK16" i="7"/>
  <c r="AK17" i="7"/>
  <c r="AK19" i="7"/>
  <c r="AK20" i="7"/>
  <c r="AK23" i="7"/>
  <c r="AK24" i="7"/>
  <c r="AK25" i="7"/>
  <c r="AK27" i="7"/>
  <c r="AK29" i="7"/>
  <c r="AK30" i="7"/>
  <c r="AK31" i="7"/>
  <c r="AK32" i="7"/>
  <c r="AK33" i="7"/>
  <c r="AK34" i="7"/>
  <c r="AI47" i="7"/>
  <c r="AI48" i="7"/>
  <c r="AI49" i="7"/>
  <c r="AI16" i="7"/>
  <c r="AI17" i="7"/>
  <c r="AI19" i="7"/>
  <c r="AI20" i="7"/>
  <c r="AI23" i="7"/>
  <c r="AI24" i="7"/>
  <c r="AI25" i="7"/>
  <c r="AI27" i="7"/>
  <c r="AI29" i="7"/>
  <c r="AI30" i="7"/>
  <c r="AI31" i="7"/>
  <c r="AI32" i="7"/>
  <c r="AI33" i="7"/>
  <c r="AI34" i="7"/>
  <c r="AE47" i="7"/>
  <c r="AE48" i="7"/>
  <c r="AE49" i="7"/>
  <c r="AE16" i="7"/>
  <c r="AE17" i="7"/>
  <c r="AE19" i="7"/>
  <c r="AE20" i="7"/>
  <c r="AE23" i="7"/>
  <c r="AE24" i="7"/>
  <c r="AE25" i="7"/>
  <c r="AE27" i="7"/>
  <c r="AC47" i="7"/>
  <c r="AC48" i="7"/>
  <c r="AC49" i="7"/>
  <c r="AC16" i="7"/>
  <c r="AC17" i="7"/>
  <c r="AC19" i="7"/>
  <c r="AC20" i="7"/>
  <c r="AC23" i="7"/>
  <c r="AC24" i="7"/>
  <c r="AC25" i="7"/>
  <c r="AC27" i="7"/>
  <c r="Y47" i="7"/>
  <c r="Y48" i="7"/>
  <c r="Y49" i="7"/>
  <c r="Y16" i="7"/>
  <c r="Y17" i="7"/>
  <c r="Y19" i="7"/>
  <c r="Y25" i="7"/>
  <c r="Y27" i="7"/>
  <c r="W47" i="7"/>
  <c r="W48" i="7"/>
  <c r="W49" i="7"/>
  <c r="W16" i="7"/>
  <c r="W17" i="7"/>
  <c r="W19" i="7"/>
  <c r="S47" i="7"/>
  <c r="S48" i="7"/>
  <c r="S49" i="7"/>
  <c r="S16" i="7"/>
  <c r="S17" i="7"/>
  <c r="S19" i="7"/>
  <c r="S20" i="7"/>
  <c r="Q47" i="7"/>
  <c r="Q48" i="7"/>
  <c r="Q49" i="7"/>
  <c r="Q16" i="7"/>
  <c r="Q17" i="7"/>
  <c r="Q19" i="7"/>
  <c r="Q20" i="7"/>
  <c r="M47" i="7"/>
  <c r="M48" i="7"/>
  <c r="M49" i="7"/>
  <c r="K47" i="7"/>
  <c r="K48" i="7"/>
  <c r="K49" i="7"/>
  <c r="G47" i="7"/>
  <c r="G48" i="7"/>
  <c r="G49" i="7"/>
  <c r="E47" i="7"/>
  <c r="E48" i="7"/>
  <c r="E49" i="7"/>
  <c r="Y17" i="15"/>
  <c r="Y18" i="15"/>
  <c r="Y19" i="15"/>
  <c r="Y20" i="15"/>
  <c r="Y21" i="15"/>
  <c r="Y22" i="15"/>
  <c r="Y23" i="15"/>
  <c r="Y24" i="15"/>
  <c r="Y31" i="15"/>
  <c r="Y32" i="15"/>
  <c r="W17" i="15"/>
  <c r="W18" i="15"/>
  <c r="W19" i="15"/>
  <c r="W20" i="15"/>
  <c r="W21" i="15"/>
  <c r="W22" i="15"/>
  <c r="W23" i="15"/>
  <c r="W24" i="15"/>
  <c r="W31" i="15"/>
  <c r="W32" i="15"/>
  <c r="S17" i="15"/>
  <c r="S18" i="15"/>
  <c r="S19" i="15"/>
  <c r="S20" i="15"/>
  <c r="S21" i="15"/>
  <c r="S22" i="15"/>
  <c r="S23" i="15"/>
  <c r="S24" i="15"/>
  <c r="S31" i="15"/>
  <c r="S32" i="15"/>
  <c r="Q17" i="15"/>
  <c r="Q18" i="15"/>
  <c r="Q19" i="15"/>
  <c r="Q20" i="15"/>
  <c r="Q21" i="15"/>
  <c r="Q22" i="15"/>
  <c r="Q23" i="15"/>
  <c r="Q24" i="15"/>
  <c r="Q31" i="15"/>
  <c r="Q32" i="15"/>
  <c r="M17" i="15"/>
  <c r="M18" i="15"/>
  <c r="M19" i="15"/>
  <c r="M20" i="15"/>
  <c r="M21" i="15"/>
  <c r="M22" i="15"/>
  <c r="M23" i="15"/>
  <c r="M24" i="15"/>
  <c r="M31" i="15"/>
  <c r="M32" i="15"/>
  <c r="K17" i="15"/>
  <c r="K18" i="15"/>
  <c r="K19" i="15"/>
  <c r="K20" i="15"/>
  <c r="K21" i="15"/>
  <c r="K22" i="15"/>
  <c r="K23" i="15"/>
  <c r="K24" i="15"/>
  <c r="K31" i="15"/>
  <c r="K32" i="15"/>
  <c r="G17" i="15"/>
  <c r="G18" i="15"/>
  <c r="G19" i="15"/>
  <c r="G20" i="15"/>
  <c r="G21" i="15"/>
  <c r="G22" i="15"/>
  <c r="G23" i="15"/>
  <c r="G24" i="15"/>
  <c r="G31" i="15"/>
  <c r="G32" i="15"/>
  <c r="E17" i="15"/>
  <c r="E18" i="15"/>
  <c r="E19" i="15"/>
  <c r="E20" i="15"/>
  <c r="E21" i="15"/>
  <c r="E22" i="15"/>
  <c r="E23" i="15"/>
  <c r="E24" i="15"/>
  <c r="E31" i="15"/>
  <c r="E32" i="15"/>
  <c r="AE112" i="7" l="1"/>
  <c r="AC112" i="7"/>
  <c r="AE111" i="7"/>
  <c r="AC111" i="7"/>
  <c r="AE110" i="7"/>
  <c r="AC110" i="7"/>
  <c r="W110" i="7"/>
  <c r="Y110" i="7"/>
  <c r="W111" i="7"/>
  <c r="Y111" i="7"/>
  <c r="Y96" i="7"/>
  <c r="W96" i="7"/>
  <c r="Y95" i="7"/>
  <c r="W95" i="7"/>
  <c r="AY44" i="16" l="1"/>
  <c r="E17" i="16"/>
  <c r="G17" i="16"/>
  <c r="K17" i="16"/>
  <c r="M17" i="16"/>
  <c r="Q17" i="16"/>
  <c r="S17" i="16"/>
  <c r="W17" i="16"/>
  <c r="Y17" i="16"/>
  <c r="AC17" i="16"/>
  <c r="AE17" i="16"/>
  <c r="AO17" i="16"/>
  <c r="AQ17" i="16"/>
  <c r="AU17" i="16"/>
  <c r="AW17" i="16"/>
  <c r="AZ17" i="16"/>
  <c r="BA17" i="16"/>
  <c r="BB17" i="16"/>
  <c r="BC17" i="16"/>
  <c r="BD17" i="16"/>
  <c r="E18" i="16"/>
  <c r="G18" i="16"/>
  <c r="K18" i="16"/>
  <c r="M18" i="16"/>
  <c r="Q18" i="16"/>
  <c r="S18" i="16"/>
  <c r="W18" i="16"/>
  <c r="Y18" i="16"/>
  <c r="AC18" i="16"/>
  <c r="AE18" i="16"/>
  <c r="AO18" i="16"/>
  <c r="AQ18" i="16"/>
  <c r="AU18" i="16"/>
  <c r="AW18" i="16"/>
  <c r="AZ18" i="16"/>
  <c r="BA18" i="16"/>
  <c r="BB18" i="16"/>
  <c r="BC18" i="16"/>
  <c r="BD18" i="16"/>
  <c r="E19" i="16"/>
  <c r="G19" i="16"/>
  <c r="K19" i="16"/>
  <c r="M19" i="16"/>
  <c r="Q19" i="16"/>
  <c r="S19" i="16"/>
  <c r="W19" i="16"/>
  <c r="Y19" i="16"/>
  <c r="AC19" i="16"/>
  <c r="AE19" i="16"/>
  <c r="AO19" i="16"/>
  <c r="AQ19" i="16"/>
  <c r="AU19" i="16"/>
  <c r="AW19" i="16"/>
  <c r="AZ19" i="16"/>
  <c r="BA19" i="16"/>
  <c r="BB19" i="16"/>
  <c r="BC19" i="16"/>
  <c r="BD19" i="16"/>
  <c r="E20" i="16"/>
  <c r="G20" i="16"/>
  <c r="K20" i="16"/>
  <c r="M20" i="16"/>
  <c r="Q20" i="16"/>
  <c r="S20" i="16"/>
  <c r="W20" i="16"/>
  <c r="Y20" i="16"/>
  <c r="AC20" i="16"/>
  <c r="AE20" i="16"/>
  <c r="AO20" i="16"/>
  <c r="AQ20" i="16"/>
  <c r="AU20" i="16"/>
  <c r="AW20" i="16"/>
  <c r="AZ20" i="16"/>
  <c r="BA20" i="16"/>
  <c r="BB20" i="16"/>
  <c r="BC20" i="16"/>
  <c r="BD20" i="16"/>
  <c r="E21" i="16"/>
  <c r="G21" i="16"/>
  <c r="K21" i="16"/>
  <c r="M21" i="16"/>
  <c r="Q21" i="16"/>
  <c r="S21" i="16"/>
  <c r="W21" i="16"/>
  <c r="Y21" i="16"/>
  <c r="AC21" i="16"/>
  <c r="AE21" i="16"/>
  <c r="AI21" i="16"/>
  <c r="AK21" i="16"/>
  <c r="AU21" i="16"/>
  <c r="AW21" i="16"/>
  <c r="AZ21" i="16"/>
  <c r="BA21" i="16"/>
  <c r="BB21" i="16"/>
  <c r="BC21" i="16"/>
  <c r="BD21" i="16"/>
  <c r="E22" i="16"/>
  <c r="G22" i="16"/>
  <c r="K22" i="16"/>
  <c r="M22" i="16"/>
  <c r="Q22" i="16"/>
  <c r="S22" i="16"/>
  <c r="W22" i="16"/>
  <c r="Y22" i="16"/>
  <c r="AC22" i="16"/>
  <c r="AE22" i="16"/>
  <c r="AI22" i="16"/>
  <c r="AK22" i="16"/>
  <c r="AU22" i="16"/>
  <c r="AW22" i="16"/>
  <c r="AZ22" i="16"/>
  <c r="BA22" i="16"/>
  <c r="BB22" i="16"/>
  <c r="BC22" i="16"/>
  <c r="BD22" i="16"/>
  <c r="E23" i="16"/>
  <c r="G23" i="16"/>
  <c r="K23" i="16"/>
  <c r="M23" i="16"/>
  <c r="Q23" i="16"/>
  <c r="S23" i="16"/>
  <c r="W23" i="16"/>
  <c r="Y23" i="16"/>
  <c r="AC23" i="16"/>
  <c r="AE23" i="16"/>
  <c r="AI23" i="16"/>
  <c r="AK23" i="16"/>
  <c r="AU23" i="16"/>
  <c r="AW23" i="16"/>
  <c r="AZ23" i="16"/>
  <c r="BA23" i="16"/>
  <c r="BB23" i="16"/>
  <c r="BC23" i="16"/>
  <c r="BD23" i="16"/>
  <c r="E24" i="16"/>
  <c r="G24" i="16"/>
  <c r="K24" i="16"/>
  <c r="M24" i="16"/>
  <c r="Q24" i="16"/>
  <c r="S24" i="16"/>
  <c r="W24" i="16"/>
  <c r="Y24" i="16"/>
  <c r="AC24" i="16"/>
  <c r="AE24" i="16"/>
  <c r="AI24" i="16"/>
  <c r="AK24" i="16"/>
  <c r="AO24" i="16"/>
  <c r="AQ24" i="16"/>
  <c r="AU24" i="16"/>
  <c r="AW24" i="16"/>
  <c r="AZ24" i="16"/>
  <c r="BA24" i="16"/>
  <c r="BB24" i="16"/>
  <c r="BC24" i="16"/>
  <c r="BD24" i="16"/>
  <c r="E25" i="16"/>
  <c r="G25" i="16"/>
  <c r="K25" i="16"/>
  <c r="M25" i="16"/>
  <c r="Q25" i="16"/>
  <c r="S25" i="16"/>
  <c r="W25" i="16"/>
  <c r="Y25" i="16"/>
  <c r="AC25" i="16"/>
  <c r="AE25" i="16"/>
  <c r="AI25" i="16"/>
  <c r="AK25" i="16"/>
  <c r="AO25" i="16"/>
  <c r="AQ25" i="16"/>
  <c r="AU25" i="16"/>
  <c r="AW25" i="16"/>
  <c r="AZ25" i="16"/>
  <c r="BA25" i="16"/>
  <c r="BB25" i="16"/>
  <c r="BC25" i="16"/>
  <c r="BD25" i="16"/>
  <c r="E27" i="16"/>
  <c r="G27" i="16"/>
  <c r="K27" i="16"/>
  <c r="M27" i="16"/>
  <c r="Q27" i="16"/>
  <c r="S27" i="16"/>
  <c r="W27" i="16"/>
  <c r="Y27" i="16"/>
  <c r="AC27" i="16"/>
  <c r="AE27" i="16"/>
  <c r="AI27" i="16"/>
  <c r="AK27" i="16"/>
  <c r="E32" i="16"/>
  <c r="G32" i="16"/>
  <c r="K32" i="16"/>
  <c r="M32" i="16"/>
  <c r="Q32" i="16"/>
  <c r="S32" i="16"/>
  <c r="W32" i="16"/>
  <c r="Y32" i="16"/>
  <c r="AC32" i="16"/>
  <c r="AE32" i="16"/>
  <c r="AU32" i="16"/>
  <c r="AW32" i="16"/>
  <c r="D33" i="16"/>
  <c r="F33" i="16"/>
  <c r="H33" i="16"/>
  <c r="J33" i="16"/>
  <c r="L33" i="16"/>
  <c r="N33" i="16"/>
  <c r="P33" i="16"/>
  <c r="R33" i="16"/>
  <c r="T33" i="16"/>
  <c r="V33" i="16"/>
  <c r="X33" i="16"/>
  <c r="Z33" i="16"/>
  <c r="AB33" i="16"/>
  <c r="AD33" i="16"/>
  <c r="AF33" i="16"/>
  <c r="AH33" i="16"/>
  <c r="AJ33" i="16"/>
  <c r="AL33" i="16"/>
  <c r="AN33" i="16"/>
  <c r="AP33" i="16"/>
  <c r="AR33" i="16"/>
  <c r="AT33" i="16"/>
  <c r="AV33" i="16"/>
  <c r="AX33" i="16"/>
  <c r="E36" i="16"/>
  <c r="G36" i="16"/>
  <c r="K36" i="16"/>
  <c r="M36" i="16"/>
  <c r="Q36" i="16"/>
  <c r="S36" i="16"/>
  <c r="W36" i="16"/>
  <c r="Y36" i="16"/>
  <c r="AC36" i="16"/>
  <c r="AE36" i="16"/>
  <c r="AI36" i="16"/>
  <c r="AK36" i="16"/>
  <c r="AO36" i="16"/>
  <c r="AQ36" i="16"/>
  <c r="AU36" i="16"/>
  <c r="AW36" i="16"/>
  <c r="AZ36" i="16"/>
  <c r="BA36" i="16"/>
  <c r="BB36" i="16"/>
  <c r="BC36" i="16"/>
  <c r="BE36" i="16"/>
  <c r="E37" i="16"/>
  <c r="G37" i="16"/>
  <c r="K37" i="16"/>
  <c r="M37" i="16"/>
  <c r="Q37" i="16"/>
  <c r="S37" i="16"/>
  <c r="W37" i="16"/>
  <c r="Y37" i="16"/>
  <c r="AC37" i="16"/>
  <c r="AE37" i="16"/>
  <c r="AI37" i="16"/>
  <c r="AK37" i="16"/>
  <c r="AO37" i="16"/>
  <c r="AQ37" i="16"/>
  <c r="AU37" i="16"/>
  <c r="AW37" i="16"/>
  <c r="AZ37" i="16"/>
  <c r="BA37" i="16"/>
  <c r="BB37" i="16"/>
  <c r="BC37" i="16"/>
  <c r="BE37" i="16"/>
  <c r="E38" i="16"/>
  <c r="G38" i="16"/>
  <c r="K38" i="16"/>
  <c r="M38" i="16"/>
  <c r="Q38" i="16"/>
  <c r="S38" i="16"/>
  <c r="W38" i="16"/>
  <c r="Y38" i="16"/>
  <c r="AC38" i="16"/>
  <c r="AE38" i="16"/>
  <c r="AI38" i="16"/>
  <c r="AK38" i="16"/>
  <c r="AO38" i="16"/>
  <c r="AQ38" i="16"/>
  <c r="AU38" i="16"/>
  <c r="AW38" i="16"/>
  <c r="AZ38" i="16"/>
  <c r="BA38" i="16"/>
  <c r="BB38" i="16"/>
  <c r="BC38" i="16"/>
  <c r="BE38" i="16"/>
  <c r="D39" i="16"/>
  <c r="E39" i="16" s="1"/>
  <c r="F39" i="16"/>
  <c r="G39" i="16" s="1"/>
  <c r="J39" i="16"/>
  <c r="K39" i="16" s="1"/>
  <c r="L39" i="16"/>
  <c r="P39" i="16"/>
  <c r="Q39" i="16" s="1"/>
  <c r="R39" i="16"/>
  <c r="S39" i="16" s="1"/>
  <c r="V39" i="16"/>
  <c r="W39" i="16" s="1"/>
  <c r="X39" i="16"/>
  <c r="Y39" i="16" s="1"/>
  <c r="AB39" i="16"/>
  <c r="AC39" i="16" s="1"/>
  <c r="AD39" i="16"/>
  <c r="AE39" i="16" s="1"/>
  <c r="AH39" i="16"/>
  <c r="AI39" i="16" s="1"/>
  <c r="AJ39" i="16"/>
  <c r="AK39" i="16" s="1"/>
  <c r="AN39" i="16"/>
  <c r="AO39" i="16" s="1"/>
  <c r="AP39" i="16"/>
  <c r="AQ39" i="16" s="1"/>
  <c r="AT39" i="16"/>
  <c r="AU39" i="16" s="1"/>
  <c r="AV39" i="16"/>
  <c r="AW39" i="16" s="1"/>
  <c r="I44" i="16"/>
  <c r="O44" i="16"/>
  <c r="U44" i="16"/>
  <c r="AA44" i="16"/>
  <c r="AG44" i="16"/>
  <c r="AM44" i="16"/>
  <c r="AS44" i="16"/>
  <c r="I45" i="16"/>
  <c r="O45" i="16"/>
  <c r="U45" i="16"/>
  <c r="AA45" i="16"/>
  <c r="AG45" i="16"/>
  <c r="AM45" i="16"/>
  <c r="AS45" i="16"/>
  <c r="AY45" i="16"/>
  <c r="I46" i="16"/>
  <c r="O46" i="16"/>
  <c r="U46" i="16"/>
  <c r="AA46" i="16"/>
  <c r="AG46" i="16"/>
  <c r="AM46" i="16"/>
  <c r="AS46" i="16"/>
  <c r="AY46" i="16"/>
  <c r="I47" i="16"/>
  <c r="O47" i="16"/>
  <c r="U47" i="16"/>
  <c r="AA47" i="16"/>
  <c r="AG47" i="16"/>
  <c r="AM47" i="16"/>
  <c r="AS47" i="16"/>
  <c r="AY47" i="16"/>
  <c r="I48" i="16"/>
  <c r="O48" i="16"/>
  <c r="U48" i="16"/>
  <c r="AA48" i="16"/>
  <c r="AG48" i="16"/>
  <c r="AM48" i="16"/>
  <c r="AS48" i="16"/>
  <c r="AY48" i="16"/>
  <c r="I49" i="16"/>
  <c r="O49" i="16"/>
  <c r="U49" i="16"/>
  <c r="AA49" i="16"/>
  <c r="AG49" i="16"/>
  <c r="AM49" i="16"/>
  <c r="AS49" i="16"/>
  <c r="AY49" i="16"/>
  <c r="I50" i="16"/>
  <c r="O50" i="16"/>
  <c r="U50" i="16"/>
  <c r="AA50" i="16"/>
  <c r="AG50" i="16"/>
  <c r="AM50" i="16"/>
  <c r="AS50" i="16"/>
  <c r="AY50" i="16"/>
  <c r="I51" i="16"/>
  <c r="O51" i="16"/>
  <c r="U51" i="16"/>
  <c r="AA51" i="16"/>
  <c r="AG51" i="16"/>
  <c r="AM51" i="16"/>
  <c r="AS51" i="16"/>
  <c r="AY51" i="16"/>
  <c r="I52" i="16"/>
  <c r="O52" i="16"/>
  <c r="U52" i="16"/>
  <c r="AA52" i="16"/>
  <c r="AG52" i="16"/>
  <c r="AM52" i="16"/>
  <c r="AS52" i="16"/>
  <c r="AY52" i="16"/>
  <c r="I53" i="16"/>
  <c r="O53" i="16"/>
  <c r="U53" i="16"/>
  <c r="AA53" i="16"/>
  <c r="AG53" i="16"/>
  <c r="AM53" i="16"/>
  <c r="AS53" i="16"/>
  <c r="AY53" i="16"/>
  <c r="I54" i="16"/>
  <c r="O54" i="16"/>
  <c r="U54" i="16"/>
  <c r="AA54" i="16"/>
  <c r="AG54" i="16"/>
  <c r="AM54" i="16"/>
  <c r="AS54" i="16"/>
  <c r="AY54" i="16"/>
  <c r="I55" i="16"/>
  <c r="O55" i="16"/>
  <c r="U55" i="16"/>
  <c r="AA55" i="16"/>
  <c r="AG55" i="16"/>
  <c r="AM55" i="16"/>
  <c r="AS55" i="16"/>
  <c r="AY55" i="16"/>
  <c r="AI33" i="15"/>
  <c r="Q33" i="15"/>
  <c r="Y33" i="15"/>
  <c r="AC17" i="15"/>
  <c r="AE17" i="15"/>
  <c r="AO17" i="15"/>
  <c r="AQ17" i="15"/>
  <c r="AU17" i="15"/>
  <c r="AW17" i="15"/>
  <c r="AZ17" i="15"/>
  <c r="BA17" i="15"/>
  <c r="BB17" i="15"/>
  <c r="BC17" i="15"/>
  <c r="BD17" i="15"/>
  <c r="G33" i="15"/>
  <c r="AC18" i="15"/>
  <c r="AE18" i="15"/>
  <c r="AO18" i="15"/>
  <c r="AQ18" i="15"/>
  <c r="AU18" i="15"/>
  <c r="AW18" i="15"/>
  <c r="AZ18" i="15"/>
  <c r="BA18" i="15"/>
  <c r="BB18" i="15"/>
  <c r="BC18" i="15"/>
  <c r="BD18" i="15"/>
  <c r="AC19" i="15"/>
  <c r="AE19" i="15"/>
  <c r="AO19" i="15"/>
  <c r="AQ19" i="15"/>
  <c r="AU19" i="15"/>
  <c r="AW19" i="15"/>
  <c r="AZ19" i="15"/>
  <c r="BA19" i="15"/>
  <c r="BB19" i="15"/>
  <c r="BC19" i="15"/>
  <c r="BD19" i="15"/>
  <c r="AC20" i="15"/>
  <c r="AE20" i="15"/>
  <c r="AO20" i="15"/>
  <c r="AQ20" i="15"/>
  <c r="AU20" i="15"/>
  <c r="AW20" i="15"/>
  <c r="AZ20" i="15"/>
  <c r="BA20" i="15"/>
  <c r="BB20" i="15"/>
  <c r="BC20" i="15"/>
  <c r="BD20" i="15"/>
  <c r="AC21" i="15"/>
  <c r="AE21" i="15"/>
  <c r="AU21" i="15"/>
  <c r="AW21" i="15"/>
  <c r="AZ21" i="15"/>
  <c r="BA21" i="15"/>
  <c r="BB21" i="15"/>
  <c r="BC21" i="15"/>
  <c r="BD21" i="15"/>
  <c r="AC22" i="15"/>
  <c r="AE22" i="15"/>
  <c r="AU22" i="15"/>
  <c r="AW22" i="15"/>
  <c r="AZ22" i="15"/>
  <c r="BA22" i="15"/>
  <c r="BB22" i="15"/>
  <c r="BC22" i="15"/>
  <c r="BD22" i="15"/>
  <c r="AC23" i="15"/>
  <c r="AE23" i="15"/>
  <c r="AU23" i="15"/>
  <c r="AW23" i="15"/>
  <c r="AZ23" i="15"/>
  <c r="BA23" i="15"/>
  <c r="BB23" i="15"/>
  <c r="BC23" i="15"/>
  <c r="BD23" i="15"/>
  <c r="AC24" i="15"/>
  <c r="AE24" i="15"/>
  <c r="AU24" i="15"/>
  <c r="AW24" i="15"/>
  <c r="AZ24" i="15"/>
  <c r="BA24" i="15"/>
  <c r="BB24" i="15"/>
  <c r="BC24" i="15"/>
  <c r="BD24" i="15"/>
  <c r="AC31" i="15"/>
  <c r="AE31" i="15"/>
  <c r="AO31" i="15"/>
  <c r="AQ31" i="15"/>
  <c r="AC32" i="15"/>
  <c r="AE32" i="15"/>
  <c r="AO32" i="15"/>
  <c r="AQ32" i="15"/>
  <c r="D33" i="15"/>
  <c r="E33" i="15"/>
  <c r="F33" i="15"/>
  <c r="H33" i="15"/>
  <c r="J33" i="15"/>
  <c r="K33" i="15"/>
  <c r="L33" i="15"/>
  <c r="N33" i="15"/>
  <c r="P33" i="15"/>
  <c r="R33" i="15"/>
  <c r="T33" i="15"/>
  <c r="V33" i="15"/>
  <c r="X33" i="15"/>
  <c r="Z33" i="15"/>
  <c r="AB33" i="15"/>
  <c r="AD33" i="15"/>
  <c r="AF33" i="15"/>
  <c r="AH33" i="15"/>
  <c r="AJ33" i="15"/>
  <c r="AL33" i="15"/>
  <c r="AN33" i="15"/>
  <c r="AP33" i="15"/>
  <c r="AR33" i="15"/>
  <c r="AT33" i="15"/>
  <c r="AV33" i="15"/>
  <c r="AX33" i="15"/>
  <c r="E36" i="15"/>
  <c r="G36" i="15"/>
  <c r="K36" i="15"/>
  <c r="M36" i="15"/>
  <c r="Q36" i="15"/>
  <c r="S36" i="15"/>
  <c r="W36" i="15"/>
  <c r="Y36" i="15"/>
  <c r="AC36" i="15"/>
  <c r="AE36" i="15"/>
  <c r="AI36" i="15"/>
  <c r="AK36" i="15"/>
  <c r="AO36" i="15"/>
  <c r="AQ36" i="15"/>
  <c r="AU36" i="15"/>
  <c r="AW36" i="15"/>
  <c r="AZ36" i="15"/>
  <c r="BA36" i="15"/>
  <c r="BB36" i="15"/>
  <c r="BC36" i="15"/>
  <c r="BE36" i="15"/>
  <c r="E37" i="15"/>
  <c r="G37" i="15"/>
  <c r="K37" i="15"/>
  <c r="M37" i="15"/>
  <c r="Q37" i="15"/>
  <c r="S37" i="15"/>
  <c r="W37" i="15"/>
  <c r="Y37" i="15"/>
  <c r="AC37" i="15"/>
  <c r="AE37" i="15"/>
  <c r="AI37" i="15"/>
  <c r="AK37" i="15"/>
  <c r="AO37" i="15"/>
  <c r="AQ37" i="15"/>
  <c r="AU37" i="15"/>
  <c r="AW37" i="15"/>
  <c r="AZ37" i="15"/>
  <c r="BA37" i="15"/>
  <c r="BB37" i="15"/>
  <c r="BC37" i="15"/>
  <c r="BE37" i="15"/>
  <c r="E38" i="15"/>
  <c r="G38" i="15"/>
  <c r="K38" i="15"/>
  <c r="M38" i="15"/>
  <c r="Q38" i="15"/>
  <c r="S38" i="15"/>
  <c r="W38" i="15"/>
  <c r="Y38" i="15"/>
  <c r="AC38" i="15"/>
  <c r="AE38" i="15"/>
  <c r="AI38" i="15"/>
  <c r="AK38" i="15"/>
  <c r="AO38" i="15"/>
  <c r="AQ38" i="15"/>
  <c r="AU38" i="15"/>
  <c r="AW38" i="15"/>
  <c r="AZ38" i="15"/>
  <c r="BA38" i="15"/>
  <c r="BB38" i="15"/>
  <c r="BC38" i="15"/>
  <c r="BE38" i="15"/>
  <c r="D39" i="15"/>
  <c r="E39" i="15" s="1"/>
  <c r="F39" i="15"/>
  <c r="G39" i="15" s="1"/>
  <c r="J39" i="15"/>
  <c r="K39" i="15" s="1"/>
  <c r="L39" i="15"/>
  <c r="M39" i="15" s="1"/>
  <c r="P39" i="15"/>
  <c r="Q39" i="15" s="1"/>
  <c r="R39" i="15"/>
  <c r="S39" i="15" s="1"/>
  <c r="V39" i="15"/>
  <c r="W39" i="15" s="1"/>
  <c r="X39" i="15"/>
  <c r="Y39" i="15" s="1"/>
  <c r="AB39" i="15"/>
  <c r="AC39" i="15" s="1"/>
  <c r="AD39" i="15"/>
  <c r="AE39" i="15" s="1"/>
  <c r="AH39" i="15"/>
  <c r="AI39" i="15" s="1"/>
  <c r="AJ39" i="15"/>
  <c r="AK39" i="15" s="1"/>
  <c r="AN39" i="15"/>
  <c r="AO39" i="15" s="1"/>
  <c r="AP39" i="15"/>
  <c r="AQ39" i="15" s="1"/>
  <c r="AT39" i="15"/>
  <c r="AU39" i="15" s="1"/>
  <c r="AV39" i="15"/>
  <c r="AW39" i="15" s="1"/>
  <c r="I44" i="15"/>
  <c r="O44" i="15"/>
  <c r="U44" i="15"/>
  <c r="AA44" i="15"/>
  <c r="AG44" i="15"/>
  <c r="AM44" i="15"/>
  <c r="AS44" i="15"/>
  <c r="AY44" i="15"/>
  <c r="I45" i="15"/>
  <c r="O45" i="15"/>
  <c r="U45" i="15"/>
  <c r="AA45" i="15"/>
  <c r="AG45" i="15"/>
  <c r="AM45" i="15"/>
  <c r="AS45" i="15"/>
  <c r="AY45" i="15"/>
  <c r="I46" i="15"/>
  <c r="O46" i="15"/>
  <c r="U46" i="15"/>
  <c r="AA46" i="15"/>
  <c r="AG46" i="15"/>
  <c r="AM46" i="15"/>
  <c r="AS46" i="15"/>
  <c r="AY46" i="15"/>
  <c r="I47" i="15"/>
  <c r="O47" i="15"/>
  <c r="U47" i="15"/>
  <c r="AA47" i="15"/>
  <c r="AG47" i="15"/>
  <c r="AM47" i="15"/>
  <c r="AS47" i="15"/>
  <c r="AY47" i="15"/>
  <c r="I48" i="15"/>
  <c r="O48" i="15"/>
  <c r="U48" i="15"/>
  <c r="AA48" i="15"/>
  <c r="AG48" i="15"/>
  <c r="AM48" i="15"/>
  <c r="AS48" i="15"/>
  <c r="AY48" i="15"/>
  <c r="I49" i="15"/>
  <c r="O49" i="15"/>
  <c r="U49" i="15"/>
  <c r="AA49" i="15"/>
  <c r="AG49" i="15"/>
  <c r="AM49" i="15"/>
  <c r="AS49" i="15"/>
  <c r="AY49" i="15"/>
  <c r="I50" i="15"/>
  <c r="O50" i="15"/>
  <c r="U50" i="15"/>
  <c r="AA50" i="15"/>
  <c r="AG50" i="15"/>
  <c r="AM50" i="15"/>
  <c r="AS50" i="15"/>
  <c r="AY50" i="15"/>
  <c r="I51" i="15"/>
  <c r="O51" i="15"/>
  <c r="U51" i="15"/>
  <c r="AA51" i="15"/>
  <c r="AG51" i="15"/>
  <c r="AM51" i="15"/>
  <c r="AS51" i="15"/>
  <c r="AY51" i="15"/>
  <c r="I52" i="15"/>
  <c r="O52" i="15"/>
  <c r="U52" i="15"/>
  <c r="AA52" i="15"/>
  <c r="AG52" i="15"/>
  <c r="AM52" i="15"/>
  <c r="AS52" i="15"/>
  <c r="AY52" i="15"/>
  <c r="I53" i="15"/>
  <c r="O53" i="15"/>
  <c r="U53" i="15"/>
  <c r="AA53" i="15"/>
  <c r="AG53" i="15"/>
  <c r="AM53" i="15"/>
  <c r="AS53" i="15"/>
  <c r="AY53" i="15"/>
  <c r="I54" i="15"/>
  <c r="O54" i="15"/>
  <c r="U54" i="15"/>
  <c r="AA54" i="15"/>
  <c r="AG54" i="15"/>
  <c r="AM54" i="15"/>
  <c r="AS54" i="15"/>
  <c r="AY54" i="15"/>
  <c r="I55" i="15"/>
  <c r="O55" i="15"/>
  <c r="U55" i="15"/>
  <c r="AA55" i="15"/>
  <c r="AG55" i="15"/>
  <c r="AM55" i="15"/>
  <c r="AS55" i="15"/>
  <c r="AY55" i="15"/>
  <c r="I56" i="15" l="1"/>
  <c r="AA56" i="15"/>
  <c r="BD33" i="15"/>
  <c r="BE33" i="15"/>
  <c r="U56" i="15"/>
  <c r="I56" i="16"/>
  <c r="BD33" i="16"/>
  <c r="Q33" i="16"/>
  <c r="AG56" i="15"/>
  <c r="BC39" i="15"/>
  <c r="BB39" i="15"/>
  <c r="AW33" i="15"/>
  <c r="AE33" i="15"/>
  <c r="AE33" i="16"/>
  <c r="G33" i="16"/>
  <c r="AS56" i="15"/>
  <c r="AC33" i="15"/>
  <c r="BB33" i="15"/>
  <c r="BE54" i="15"/>
  <c r="O56" i="15"/>
  <c r="BE50" i="15"/>
  <c r="BE49" i="15"/>
  <c r="BE47" i="15"/>
  <c r="AM56" i="15"/>
  <c r="BE44" i="15"/>
  <c r="BC33" i="15"/>
  <c r="AU33" i="15"/>
  <c r="AG56" i="16"/>
  <c r="BC33" i="16"/>
  <c r="AO33" i="15"/>
  <c r="BB39" i="16"/>
  <c r="AO33" i="16"/>
  <c r="AZ33" i="16"/>
  <c r="AU33" i="16"/>
  <c r="W33" i="16"/>
  <c r="BE55" i="15"/>
  <c r="BE52" i="15"/>
  <c r="BE45" i="15"/>
  <c r="AZ39" i="15"/>
  <c r="BA33" i="15"/>
  <c r="M33" i="15"/>
  <c r="BE53" i="15"/>
  <c r="BE48" i="15"/>
  <c r="BE46" i="15"/>
  <c r="AZ33" i="15"/>
  <c r="W33" i="15"/>
  <c r="M39" i="16"/>
  <c r="AS56" i="16"/>
  <c r="AC33" i="16"/>
  <c r="E33" i="16"/>
  <c r="BE44" i="16"/>
  <c r="BE51" i="15"/>
  <c r="AM56" i="16"/>
  <c r="AW33" i="16"/>
  <c r="Y33" i="16"/>
  <c r="BE33" i="16"/>
  <c r="AQ33" i="16"/>
  <c r="S33" i="16"/>
  <c r="AQ33" i="15"/>
  <c r="S33" i="15"/>
  <c r="AK33" i="15"/>
  <c r="BC39" i="16"/>
  <c r="U56" i="16"/>
  <c r="AZ39" i="16"/>
  <c r="BB33" i="16"/>
  <c r="AI33" i="16"/>
  <c r="K33" i="16"/>
  <c r="O56" i="16"/>
  <c r="AK33" i="16"/>
  <c r="M33" i="16"/>
  <c r="BA33" i="16"/>
  <c r="BE53" i="16"/>
  <c r="AY56" i="16"/>
  <c r="BE45" i="16"/>
  <c r="BE55" i="16"/>
  <c r="BE54" i="16"/>
  <c r="BE51" i="16"/>
  <c r="BE50" i="16"/>
  <c r="BE46" i="16"/>
  <c r="BE49" i="16"/>
  <c r="BE52" i="16"/>
  <c r="BE48" i="16"/>
  <c r="BE47" i="16"/>
  <c r="AA56" i="16"/>
  <c r="BA39" i="16"/>
  <c r="AY56" i="15"/>
  <c r="BA39" i="15"/>
  <c r="BE56" i="15" l="1"/>
  <c r="BE56" i="16"/>
  <c r="E12" i="14" l="1"/>
  <c r="G12" i="14"/>
  <c r="K12" i="14"/>
  <c r="M12" i="14"/>
  <c r="Q12" i="14"/>
  <c r="S12" i="14"/>
  <c r="W12" i="14"/>
  <c r="Y12" i="14"/>
  <c r="AI12" i="14"/>
  <c r="AK12" i="14"/>
  <c r="AO12" i="14"/>
  <c r="AQ12" i="14"/>
  <c r="AU12" i="14"/>
  <c r="AW12" i="14"/>
  <c r="AZ12" i="14"/>
  <c r="BA12" i="14"/>
  <c r="BB12" i="14"/>
  <c r="BC12" i="14"/>
  <c r="BD12" i="14"/>
  <c r="BE12" i="14"/>
  <c r="E14" i="14"/>
  <c r="G14" i="14"/>
  <c r="K14" i="14"/>
  <c r="M14" i="14"/>
  <c r="Q14" i="14"/>
  <c r="S14" i="14"/>
  <c r="W14" i="14"/>
  <c r="Y14" i="14"/>
  <c r="AI14" i="14"/>
  <c r="AK14" i="14"/>
  <c r="AO14" i="14"/>
  <c r="AQ14" i="14"/>
  <c r="AU14" i="14"/>
  <c r="AW14" i="14"/>
  <c r="AZ14" i="14"/>
  <c r="BA14" i="14"/>
  <c r="BB14" i="14"/>
  <c r="BC14" i="14"/>
  <c r="BD14" i="14"/>
  <c r="E15" i="14"/>
  <c r="G15" i="14"/>
  <c r="K15" i="14"/>
  <c r="M15" i="14"/>
  <c r="Q15" i="14"/>
  <c r="S15" i="14"/>
  <c r="W15" i="14"/>
  <c r="Y15" i="14"/>
  <c r="AI15" i="14"/>
  <c r="AK15" i="14"/>
  <c r="AO15" i="14"/>
  <c r="AQ15" i="14"/>
  <c r="AU15" i="14"/>
  <c r="AW15" i="14"/>
  <c r="AZ15" i="14"/>
  <c r="BA15" i="14"/>
  <c r="BB15" i="14"/>
  <c r="BC15" i="14"/>
  <c r="BD15" i="14"/>
  <c r="E16" i="14"/>
  <c r="G16" i="14"/>
  <c r="K16" i="14"/>
  <c r="M16" i="14"/>
  <c r="Q16" i="14"/>
  <c r="S16" i="14"/>
  <c r="W16" i="14"/>
  <c r="Y16" i="14"/>
  <c r="AC16" i="14"/>
  <c r="AE16" i="14"/>
  <c r="AO16" i="14"/>
  <c r="AQ16" i="14"/>
  <c r="AU16" i="14"/>
  <c r="AW16" i="14"/>
  <c r="AZ16" i="14"/>
  <c r="BA16" i="14"/>
  <c r="BB16" i="14"/>
  <c r="BC16" i="14"/>
  <c r="BD16" i="14"/>
  <c r="E18" i="14"/>
  <c r="G18" i="14"/>
  <c r="K18" i="14"/>
  <c r="M18" i="14"/>
  <c r="Q18" i="14"/>
  <c r="S18" i="14"/>
  <c r="W18" i="14"/>
  <c r="Y18" i="14"/>
  <c r="AC18" i="14"/>
  <c r="AE18" i="14"/>
  <c r="AI18" i="14"/>
  <c r="AK18" i="14"/>
  <c r="AO18" i="14"/>
  <c r="AQ18" i="14"/>
  <c r="AU18" i="14"/>
  <c r="AW18" i="14"/>
  <c r="AZ18" i="14"/>
  <c r="BA18" i="14"/>
  <c r="BB18" i="14"/>
  <c r="BC18" i="14"/>
  <c r="BD18" i="14"/>
  <c r="E19" i="14"/>
  <c r="G19" i="14"/>
  <c r="K19" i="14"/>
  <c r="M19" i="14"/>
  <c r="Q19" i="14"/>
  <c r="S19" i="14"/>
  <c r="W19" i="14"/>
  <c r="Y19" i="14"/>
  <c r="AC19" i="14"/>
  <c r="AE19" i="14"/>
  <c r="AK19" i="14"/>
  <c r="AO19" i="14"/>
  <c r="AQ19" i="14"/>
  <c r="AU19" i="14"/>
  <c r="AW19" i="14"/>
  <c r="AZ19" i="14"/>
  <c r="BA19" i="14"/>
  <c r="BB19" i="14"/>
  <c r="BC19" i="14"/>
  <c r="BD19" i="14"/>
  <c r="E20" i="14"/>
  <c r="G20" i="14"/>
  <c r="K20" i="14"/>
  <c r="M20" i="14"/>
  <c r="Q20" i="14"/>
  <c r="S20" i="14"/>
  <c r="W20" i="14"/>
  <c r="Y20" i="14"/>
  <c r="AC20" i="14"/>
  <c r="AE20" i="14"/>
  <c r="AI20" i="14"/>
  <c r="AK20" i="14"/>
  <c r="AO20" i="14"/>
  <c r="AQ20" i="14"/>
  <c r="AU20" i="14"/>
  <c r="AW20" i="14"/>
  <c r="AZ20" i="14"/>
  <c r="BA20" i="14"/>
  <c r="BB20" i="14"/>
  <c r="BC20" i="14"/>
  <c r="BD20" i="14"/>
  <c r="E23" i="14"/>
  <c r="G23" i="14"/>
  <c r="K23" i="14"/>
  <c r="M23" i="14"/>
  <c r="Q23" i="14"/>
  <c r="S23" i="14"/>
  <c r="W23" i="14"/>
  <c r="Y23" i="14"/>
  <c r="AC23" i="14"/>
  <c r="AE23" i="14"/>
  <c r="AI23" i="14"/>
  <c r="AK23" i="14"/>
  <c r="AO23" i="14"/>
  <c r="AQ23" i="14"/>
  <c r="AU23" i="14"/>
  <c r="AW23" i="14"/>
  <c r="AZ23" i="14"/>
  <c r="BA23" i="14"/>
  <c r="BB23" i="14"/>
  <c r="BC23" i="14"/>
  <c r="BD23" i="14"/>
  <c r="E24" i="14"/>
  <c r="G24" i="14"/>
  <c r="K24" i="14"/>
  <c r="M24" i="14"/>
  <c r="Q24" i="14"/>
  <c r="S24" i="14"/>
  <c r="W24" i="14"/>
  <c r="Y24" i="14"/>
  <c r="AC24" i="14"/>
  <c r="AE24" i="14"/>
  <c r="AI24" i="14"/>
  <c r="AK24" i="14"/>
  <c r="AO24" i="14"/>
  <c r="AQ24" i="14"/>
  <c r="AU24" i="14"/>
  <c r="AW24" i="14"/>
  <c r="AZ24" i="14"/>
  <c r="BA24" i="14"/>
  <c r="BB24" i="14"/>
  <c r="BC24" i="14"/>
  <c r="BD24" i="14"/>
  <c r="E25" i="14"/>
  <c r="G25" i="14"/>
  <c r="K25" i="14"/>
  <c r="M25" i="14"/>
  <c r="Q25" i="14"/>
  <c r="S25" i="14"/>
  <c r="W25" i="14"/>
  <c r="Y25" i="14"/>
  <c r="AC25" i="14"/>
  <c r="AE25" i="14"/>
  <c r="AI25" i="14"/>
  <c r="AK25" i="14"/>
  <c r="AO25" i="14"/>
  <c r="AQ25" i="14"/>
  <c r="AU25" i="14"/>
  <c r="AW25" i="14"/>
  <c r="AZ25" i="14"/>
  <c r="BA25" i="14"/>
  <c r="BB25" i="14"/>
  <c r="BC25" i="14"/>
  <c r="BD25" i="14"/>
  <c r="E26" i="14"/>
  <c r="G26" i="14"/>
  <c r="K26" i="14"/>
  <c r="M26" i="14"/>
  <c r="Q26" i="14"/>
  <c r="S26" i="14"/>
  <c r="W26" i="14"/>
  <c r="Y26" i="14"/>
  <c r="AC26" i="14"/>
  <c r="AE26" i="14"/>
  <c r="AI26" i="14"/>
  <c r="AK26" i="14"/>
  <c r="AO26" i="14"/>
  <c r="AQ26" i="14"/>
  <c r="AU26" i="14"/>
  <c r="AW26" i="14"/>
  <c r="AZ26" i="14"/>
  <c r="BA26" i="14"/>
  <c r="BB26" i="14"/>
  <c r="BC26" i="14"/>
  <c r="BD26" i="14"/>
  <c r="D33" i="14"/>
  <c r="F33" i="14"/>
  <c r="H33" i="14"/>
  <c r="J33" i="14"/>
  <c r="L33" i="14"/>
  <c r="N33" i="14"/>
  <c r="P33" i="14"/>
  <c r="R33" i="14"/>
  <c r="T33" i="14"/>
  <c r="V33" i="14"/>
  <c r="X33" i="14"/>
  <c r="Z33" i="14"/>
  <c r="AB33" i="14"/>
  <c r="AD33" i="14"/>
  <c r="AF33" i="14"/>
  <c r="AH33" i="14"/>
  <c r="AJ33" i="14"/>
  <c r="AL33" i="14"/>
  <c r="AN33" i="14"/>
  <c r="AP33" i="14"/>
  <c r="AR33" i="14"/>
  <c r="AT33" i="14"/>
  <c r="AV33" i="14"/>
  <c r="AX33" i="14"/>
  <c r="E36" i="14"/>
  <c r="G36" i="14"/>
  <c r="K36" i="14"/>
  <c r="M36" i="14"/>
  <c r="Q36" i="14"/>
  <c r="S36" i="14"/>
  <c r="W36" i="14"/>
  <c r="Y36" i="14"/>
  <c r="AC36" i="14"/>
  <c r="AE36" i="14"/>
  <c r="AI36" i="14"/>
  <c r="AK36" i="14"/>
  <c r="AO36" i="14"/>
  <c r="AQ36" i="14"/>
  <c r="AU36" i="14"/>
  <c r="AW36" i="14"/>
  <c r="AZ36" i="14"/>
  <c r="BA36" i="14"/>
  <c r="BB36" i="14"/>
  <c r="BC36" i="14"/>
  <c r="BE36" i="14"/>
  <c r="E37" i="14"/>
  <c r="G37" i="14"/>
  <c r="K37" i="14"/>
  <c r="M37" i="14"/>
  <c r="Q37" i="14"/>
  <c r="S37" i="14"/>
  <c r="W37" i="14"/>
  <c r="Y37" i="14"/>
  <c r="AC37" i="14"/>
  <c r="AE37" i="14"/>
  <c r="AI37" i="14"/>
  <c r="AK37" i="14"/>
  <c r="AO37" i="14"/>
  <c r="AQ37" i="14"/>
  <c r="AU37" i="14"/>
  <c r="AW37" i="14"/>
  <c r="AZ37" i="14"/>
  <c r="BA37" i="14"/>
  <c r="BB37" i="14"/>
  <c r="BC37" i="14"/>
  <c r="BE37" i="14"/>
  <c r="E38" i="14"/>
  <c r="G38" i="14"/>
  <c r="K38" i="14"/>
  <c r="M38" i="14"/>
  <c r="Q38" i="14"/>
  <c r="S38" i="14"/>
  <c r="W38" i="14"/>
  <c r="Y38" i="14"/>
  <c r="AC38" i="14"/>
  <c r="AE38" i="14"/>
  <c r="AI38" i="14"/>
  <c r="AK38" i="14"/>
  <c r="AO38" i="14"/>
  <c r="AQ38" i="14"/>
  <c r="AU38" i="14"/>
  <c r="AW38" i="14"/>
  <c r="AZ38" i="14"/>
  <c r="BA38" i="14"/>
  <c r="BB38" i="14"/>
  <c r="BC38" i="14"/>
  <c r="BE38" i="14"/>
  <c r="D39" i="14"/>
  <c r="E39" i="14" s="1"/>
  <c r="F39" i="14"/>
  <c r="G39" i="14" s="1"/>
  <c r="J39" i="14"/>
  <c r="K39" i="14" s="1"/>
  <c r="L39" i="14"/>
  <c r="M39" i="14" s="1"/>
  <c r="P39" i="14"/>
  <c r="Q39" i="14" s="1"/>
  <c r="R39" i="14"/>
  <c r="S39" i="14" s="1"/>
  <c r="V39" i="14"/>
  <c r="W39" i="14" s="1"/>
  <c r="X39" i="14"/>
  <c r="Y39" i="14" s="1"/>
  <c r="AB39" i="14"/>
  <c r="AC39" i="14" s="1"/>
  <c r="AD39" i="14"/>
  <c r="AE39" i="14" s="1"/>
  <c r="AH39" i="14"/>
  <c r="AI39" i="14" s="1"/>
  <c r="AJ39" i="14"/>
  <c r="AK39" i="14" s="1"/>
  <c r="AN39" i="14"/>
  <c r="AO39" i="14" s="1"/>
  <c r="AP39" i="14"/>
  <c r="AQ39" i="14" s="1"/>
  <c r="AT39" i="14"/>
  <c r="AU39" i="14" s="1"/>
  <c r="AV39" i="14"/>
  <c r="AW39" i="14" s="1"/>
  <c r="I44" i="14"/>
  <c r="O44" i="14"/>
  <c r="U44" i="14"/>
  <c r="AA44" i="14"/>
  <c r="AG44" i="14"/>
  <c r="AM44" i="14"/>
  <c r="AS44" i="14"/>
  <c r="AY44" i="14"/>
  <c r="I45" i="14"/>
  <c r="O45" i="14"/>
  <c r="U45" i="14"/>
  <c r="AA45" i="14"/>
  <c r="AG45" i="14"/>
  <c r="AM45" i="14"/>
  <c r="AS45" i="14"/>
  <c r="AY45" i="14"/>
  <c r="I46" i="14"/>
  <c r="O46" i="14"/>
  <c r="U46" i="14"/>
  <c r="AA46" i="14"/>
  <c r="AG46" i="14"/>
  <c r="AM46" i="14"/>
  <c r="AS46" i="14"/>
  <c r="AY46" i="14"/>
  <c r="I47" i="14"/>
  <c r="O47" i="14"/>
  <c r="U47" i="14"/>
  <c r="AA47" i="14"/>
  <c r="AG47" i="14"/>
  <c r="AM47" i="14"/>
  <c r="AS47" i="14"/>
  <c r="AY47" i="14"/>
  <c r="I48" i="14"/>
  <c r="O48" i="14"/>
  <c r="U48" i="14"/>
  <c r="AA48" i="14"/>
  <c r="AG48" i="14"/>
  <c r="AM48" i="14"/>
  <c r="AS48" i="14"/>
  <c r="AY48" i="14"/>
  <c r="I49" i="14"/>
  <c r="O49" i="14"/>
  <c r="U49" i="14"/>
  <c r="AA49" i="14"/>
  <c r="AG49" i="14"/>
  <c r="AM49" i="14"/>
  <c r="AS49" i="14"/>
  <c r="AY49" i="14"/>
  <c r="I50" i="14"/>
  <c r="O50" i="14"/>
  <c r="U50" i="14"/>
  <c r="AA50" i="14"/>
  <c r="AG50" i="14"/>
  <c r="AM50" i="14"/>
  <c r="AS50" i="14"/>
  <c r="AY50" i="14"/>
  <c r="I51" i="14"/>
  <c r="O51" i="14"/>
  <c r="U51" i="14"/>
  <c r="AA51" i="14"/>
  <c r="AG51" i="14"/>
  <c r="AM51" i="14"/>
  <c r="AS51" i="14"/>
  <c r="AY51" i="14"/>
  <c r="I52" i="14"/>
  <c r="O52" i="14"/>
  <c r="U52" i="14"/>
  <c r="AA52" i="14"/>
  <c r="AG52" i="14"/>
  <c r="AM52" i="14"/>
  <c r="AS52" i="14"/>
  <c r="AY52" i="14"/>
  <c r="I53" i="14"/>
  <c r="O53" i="14"/>
  <c r="U53" i="14"/>
  <c r="AA53" i="14"/>
  <c r="AG53" i="14"/>
  <c r="AM53" i="14"/>
  <c r="AS53" i="14"/>
  <c r="AY53" i="14"/>
  <c r="I54" i="14"/>
  <c r="O54" i="14"/>
  <c r="U54" i="14"/>
  <c r="AA54" i="14"/>
  <c r="AG54" i="14"/>
  <c r="AM54" i="14"/>
  <c r="AS54" i="14"/>
  <c r="AY54" i="14"/>
  <c r="I55" i="14"/>
  <c r="O55" i="14"/>
  <c r="U55" i="14"/>
  <c r="AA55" i="14"/>
  <c r="AG55" i="14"/>
  <c r="AM55" i="14"/>
  <c r="AS55" i="14"/>
  <c r="AY55" i="14"/>
  <c r="BC33" i="14" l="1"/>
  <c r="AZ33" i="14"/>
  <c r="O56" i="14"/>
  <c r="AU33" i="14"/>
  <c r="W33" i="14"/>
  <c r="BD33" i="14"/>
  <c r="AM56" i="14"/>
  <c r="AK33" i="14"/>
  <c r="M33" i="14"/>
  <c r="AE33" i="14"/>
  <c r="G33" i="14"/>
  <c r="Y33" i="14"/>
  <c r="S33" i="14"/>
  <c r="AS56" i="14"/>
  <c r="BA39" i="14"/>
  <c r="AZ39" i="14"/>
  <c r="AO33" i="14"/>
  <c r="Q33" i="14"/>
  <c r="BB33" i="14"/>
  <c r="AI33" i="14"/>
  <c r="K33" i="14"/>
  <c r="AY56" i="14"/>
  <c r="BE45" i="14"/>
  <c r="BA33" i="14"/>
  <c r="I56" i="14"/>
  <c r="AQ33" i="14"/>
  <c r="BB39" i="14"/>
  <c r="BE53" i="14"/>
  <c r="BE49" i="14"/>
  <c r="AA56" i="14"/>
  <c r="AW33" i="14"/>
  <c r="BE50" i="14"/>
  <c r="BE46" i="14"/>
  <c r="BE33" i="14"/>
  <c r="BE54" i="14"/>
  <c r="BE55" i="14"/>
  <c r="BE52" i="14"/>
  <c r="BE51" i="14"/>
  <c r="BE48" i="14"/>
  <c r="BE47" i="14"/>
  <c r="BE44" i="14"/>
  <c r="AC33" i="14"/>
  <c r="E33" i="14"/>
  <c r="BC39" i="14"/>
  <c r="AG56" i="14"/>
  <c r="U56" i="14"/>
  <c r="BE56" i="14" l="1"/>
  <c r="AI80" i="7" l="1"/>
  <c r="AK80" i="7"/>
  <c r="BE16" i="7" l="1"/>
  <c r="BE17" i="7"/>
  <c r="S84" i="7" l="1"/>
  <c r="Q84" i="7"/>
  <c r="I10" i="13" l="1"/>
  <c r="O10" i="13"/>
  <c r="U10" i="13"/>
  <c r="AA10" i="13"/>
  <c r="AG10" i="13"/>
  <c r="AM10" i="13"/>
  <c r="AS10" i="13"/>
  <c r="AY10" i="13"/>
  <c r="I10" i="12"/>
  <c r="O10" i="12"/>
  <c r="U10" i="12"/>
  <c r="AA10" i="12"/>
  <c r="AG10" i="12"/>
  <c r="AM10" i="12"/>
  <c r="AS10" i="12"/>
  <c r="AY10" i="12"/>
  <c r="AY56" i="13"/>
  <c r="AS56" i="13"/>
  <c r="AM56" i="13"/>
  <c r="AG56" i="13"/>
  <c r="AA56" i="13"/>
  <c r="U56" i="13"/>
  <c r="O56" i="13"/>
  <c r="I56" i="13"/>
  <c r="AY55" i="13"/>
  <c r="AS55" i="13"/>
  <c r="AM55" i="13"/>
  <c r="AG55" i="13"/>
  <c r="AA55" i="13"/>
  <c r="U55" i="13"/>
  <c r="O55" i="13"/>
  <c r="I55" i="13"/>
  <c r="AY54" i="13"/>
  <c r="AS54" i="13"/>
  <c r="AM54" i="13"/>
  <c r="AG54" i="13"/>
  <c r="AA54" i="13"/>
  <c r="U54" i="13"/>
  <c r="O54" i="13"/>
  <c r="I54" i="13"/>
  <c r="AY53" i="13"/>
  <c r="AS53" i="13"/>
  <c r="AM53" i="13"/>
  <c r="AG53" i="13"/>
  <c r="AA53" i="13"/>
  <c r="U53" i="13"/>
  <c r="O53" i="13"/>
  <c r="I53" i="13"/>
  <c r="AY52" i="13"/>
  <c r="AS52" i="13"/>
  <c r="AM52" i="13"/>
  <c r="AG52" i="13"/>
  <c r="AA52" i="13"/>
  <c r="U52" i="13"/>
  <c r="O52" i="13"/>
  <c r="I52" i="13"/>
  <c r="AY51" i="13"/>
  <c r="AS51" i="13"/>
  <c r="AM51" i="13"/>
  <c r="AG51" i="13"/>
  <c r="AA51" i="13"/>
  <c r="U51" i="13"/>
  <c r="O51" i="13"/>
  <c r="I51" i="13"/>
  <c r="AY50" i="13"/>
  <c r="AS50" i="13"/>
  <c r="AM50" i="13"/>
  <c r="AG50" i="13"/>
  <c r="AA50" i="13"/>
  <c r="U50" i="13"/>
  <c r="O50" i="13"/>
  <c r="I50" i="13"/>
  <c r="AY49" i="13"/>
  <c r="AS49" i="13"/>
  <c r="AM49" i="13"/>
  <c r="AG49" i="13"/>
  <c r="AA49" i="13"/>
  <c r="U49" i="13"/>
  <c r="O49" i="13"/>
  <c r="I49" i="13"/>
  <c r="AY48" i="13"/>
  <c r="AS48" i="13"/>
  <c r="AM48" i="13"/>
  <c r="AG48" i="13"/>
  <c r="AA48" i="13"/>
  <c r="U48" i="13"/>
  <c r="O48" i="13"/>
  <c r="I48" i="13"/>
  <c r="AY47" i="13"/>
  <c r="AS47" i="13"/>
  <c r="AM47" i="13"/>
  <c r="AG47" i="13"/>
  <c r="AA47" i="13"/>
  <c r="U47" i="13"/>
  <c r="O47" i="13"/>
  <c r="I47" i="13"/>
  <c r="AY46" i="13"/>
  <c r="AS46" i="13"/>
  <c r="AM46" i="13"/>
  <c r="AG46" i="13"/>
  <c r="AA46" i="13"/>
  <c r="U46" i="13"/>
  <c r="O46" i="13"/>
  <c r="I46" i="13"/>
  <c r="AY45" i="13"/>
  <c r="AS45" i="13"/>
  <c r="AM45" i="13"/>
  <c r="AG45" i="13"/>
  <c r="AA45" i="13"/>
  <c r="U45" i="13"/>
  <c r="O45" i="13"/>
  <c r="I45" i="13"/>
  <c r="AV40" i="13"/>
  <c r="AW40" i="13" s="1"/>
  <c r="AT40" i="13"/>
  <c r="AU40" i="13" s="1"/>
  <c r="AP40" i="13"/>
  <c r="AQ40" i="13" s="1"/>
  <c r="AN40" i="13"/>
  <c r="AO40" i="13" s="1"/>
  <c r="AJ40" i="13"/>
  <c r="AK40" i="13" s="1"/>
  <c r="AH40" i="13"/>
  <c r="AI40" i="13" s="1"/>
  <c r="AD40" i="13"/>
  <c r="AE40" i="13" s="1"/>
  <c r="AB40" i="13"/>
  <c r="AC40" i="13" s="1"/>
  <c r="X40" i="13"/>
  <c r="Y40" i="13" s="1"/>
  <c r="V40" i="13"/>
  <c r="R40" i="13"/>
  <c r="S40" i="13" s="1"/>
  <c r="P40" i="13"/>
  <c r="Q40" i="13" s="1"/>
  <c r="L40" i="13"/>
  <c r="J40" i="13"/>
  <c r="K40" i="13" s="1"/>
  <c r="F40" i="13"/>
  <c r="G40" i="13" s="1"/>
  <c r="D40" i="13"/>
  <c r="BE39" i="13"/>
  <c r="BC39" i="13"/>
  <c r="BB39" i="13"/>
  <c r="BA39" i="13"/>
  <c r="AZ39" i="13"/>
  <c r="AW39" i="13"/>
  <c r="AU39" i="13"/>
  <c r="AQ39" i="13"/>
  <c r="AO39" i="13"/>
  <c r="AK39" i="13"/>
  <c r="AI39" i="13"/>
  <c r="AE39" i="13"/>
  <c r="AC39" i="13"/>
  <c r="Y39" i="13"/>
  <c r="W39" i="13"/>
  <c r="S39" i="13"/>
  <c r="Q39" i="13"/>
  <c r="M39" i="13"/>
  <c r="K39" i="13"/>
  <c r="G39" i="13"/>
  <c r="E39" i="13"/>
  <c r="BE38" i="13"/>
  <c r="BC38" i="13"/>
  <c r="BB38" i="13"/>
  <c r="BA38" i="13"/>
  <c r="AZ38" i="13"/>
  <c r="AW38" i="13"/>
  <c r="AU38" i="13"/>
  <c r="AQ38" i="13"/>
  <c r="AO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BE37" i="13"/>
  <c r="BC37" i="13"/>
  <c r="BB37" i="13"/>
  <c r="BA37" i="13"/>
  <c r="AZ37" i="13"/>
  <c r="AW37" i="13"/>
  <c r="AU37" i="13"/>
  <c r="AQ37" i="13"/>
  <c r="AO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AX34" i="13"/>
  <c r="AV34" i="13"/>
  <c r="AT34" i="13"/>
  <c r="AR34" i="13"/>
  <c r="AP34" i="13"/>
  <c r="AN34" i="13"/>
  <c r="AL34" i="13"/>
  <c r="AJ34" i="13"/>
  <c r="AH34" i="13"/>
  <c r="AF34" i="13"/>
  <c r="AD34" i="13"/>
  <c r="AB34" i="13"/>
  <c r="Z34" i="13"/>
  <c r="X34" i="13"/>
  <c r="V34" i="13"/>
  <c r="T34" i="13"/>
  <c r="R34" i="13"/>
  <c r="P34" i="13"/>
  <c r="N34" i="13"/>
  <c r="L34" i="13"/>
  <c r="J34" i="13"/>
  <c r="H34" i="13"/>
  <c r="F34" i="13"/>
  <c r="D34" i="13"/>
  <c r="AY56" i="12"/>
  <c r="AS56" i="12"/>
  <c r="AM56" i="12"/>
  <c r="AG56" i="12"/>
  <c r="AA56" i="12"/>
  <c r="U56" i="12"/>
  <c r="O56" i="12"/>
  <c r="I56" i="12"/>
  <c r="AY55" i="12"/>
  <c r="AS55" i="12"/>
  <c r="AM55" i="12"/>
  <c r="AG55" i="12"/>
  <c r="AA55" i="12"/>
  <c r="U55" i="12"/>
  <c r="O55" i="12"/>
  <c r="I55" i="12"/>
  <c r="AY54" i="12"/>
  <c r="AS54" i="12"/>
  <c r="AM54" i="12"/>
  <c r="AG54" i="12"/>
  <c r="AA54" i="12"/>
  <c r="U54" i="12"/>
  <c r="O54" i="12"/>
  <c r="I54" i="12"/>
  <c r="AY53" i="12"/>
  <c r="AS53" i="12"/>
  <c r="AM53" i="12"/>
  <c r="AG53" i="12"/>
  <c r="AA53" i="12"/>
  <c r="U53" i="12"/>
  <c r="O53" i="12"/>
  <c r="I53" i="12"/>
  <c r="AY52" i="12"/>
  <c r="AS52" i="12"/>
  <c r="AM52" i="12"/>
  <c r="AG52" i="12"/>
  <c r="AA52" i="12"/>
  <c r="U52" i="12"/>
  <c r="O52" i="12"/>
  <c r="I52" i="12"/>
  <c r="AY51" i="12"/>
  <c r="AS51" i="12"/>
  <c r="AM51" i="12"/>
  <c r="AG51" i="12"/>
  <c r="AA51" i="12"/>
  <c r="U51" i="12"/>
  <c r="O51" i="12"/>
  <c r="I51" i="12"/>
  <c r="AY50" i="12"/>
  <c r="AS50" i="12"/>
  <c r="AM50" i="12"/>
  <c r="AG50" i="12"/>
  <c r="AA50" i="12"/>
  <c r="U50" i="12"/>
  <c r="O50" i="12"/>
  <c r="I50" i="12"/>
  <c r="AY49" i="12"/>
  <c r="AS49" i="12"/>
  <c r="AM49" i="12"/>
  <c r="AG49" i="12"/>
  <c r="AA49" i="12"/>
  <c r="U49" i="12"/>
  <c r="O49" i="12"/>
  <c r="I49" i="12"/>
  <c r="AY48" i="12"/>
  <c r="AS48" i="12"/>
  <c r="AM48" i="12"/>
  <c r="AG48" i="12"/>
  <c r="AA48" i="12"/>
  <c r="U48" i="12"/>
  <c r="O48" i="12"/>
  <c r="I48" i="12"/>
  <c r="AY47" i="12"/>
  <c r="AS47" i="12"/>
  <c r="AM47" i="12"/>
  <c r="AG47" i="12"/>
  <c r="AA47" i="12"/>
  <c r="U47" i="12"/>
  <c r="O47" i="12"/>
  <c r="I47" i="12"/>
  <c r="AY46" i="12"/>
  <c r="AS46" i="12"/>
  <c r="AM46" i="12"/>
  <c r="AG46" i="12"/>
  <c r="AA46" i="12"/>
  <c r="U46" i="12"/>
  <c r="O46" i="12"/>
  <c r="I46" i="12"/>
  <c r="AY45" i="12"/>
  <c r="AS45" i="12"/>
  <c r="AM45" i="12"/>
  <c r="AG45" i="12"/>
  <c r="AA45" i="12"/>
  <c r="U45" i="12"/>
  <c r="O45" i="12"/>
  <c r="I45" i="12"/>
  <c r="AV40" i="12"/>
  <c r="AW40" i="12" s="1"/>
  <c r="AT40" i="12"/>
  <c r="AP40" i="12"/>
  <c r="AQ40" i="12" s="1"/>
  <c r="AN40" i="12"/>
  <c r="AO40" i="12" s="1"/>
  <c r="AJ40" i="12"/>
  <c r="AK40" i="12" s="1"/>
  <c r="AH40" i="12"/>
  <c r="AI40" i="12" s="1"/>
  <c r="AD40" i="12"/>
  <c r="AE40" i="12" s="1"/>
  <c r="AB40" i="12"/>
  <c r="AC40" i="12" s="1"/>
  <c r="X40" i="12"/>
  <c r="Y40" i="12" s="1"/>
  <c r="V40" i="12"/>
  <c r="W40" i="12" s="1"/>
  <c r="R40" i="12"/>
  <c r="S40" i="12" s="1"/>
  <c r="P40" i="12"/>
  <c r="Q40" i="12" s="1"/>
  <c r="L40" i="12"/>
  <c r="J40" i="12"/>
  <c r="K40" i="12" s="1"/>
  <c r="F40" i="12"/>
  <c r="D40" i="12"/>
  <c r="BE39" i="12"/>
  <c r="BC39" i="12"/>
  <c r="BB39" i="12"/>
  <c r="BA39" i="12"/>
  <c r="AZ39" i="12"/>
  <c r="AW39" i="12"/>
  <c r="AU39" i="12"/>
  <c r="AQ39" i="12"/>
  <c r="AO39" i="12"/>
  <c r="AK39" i="12"/>
  <c r="AI39" i="12"/>
  <c r="AE39" i="12"/>
  <c r="AC39" i="12"/>
  <c r="Y39" i="12"/>
  <c r="W39" i="12"/>
  <c r="S39" i="12"/>
  <c r="Q39" i="12"/>
  <c r="M39" i="12"/>
  <c r="K39" i="12"/>
  <c r="G39" i="12"/>
  <c r="E39" i="12"/>
  <c r="BE38" i="12"/>
  <c r="BC38" i="12"/>
  <c r="BB38" i="12"/>
  <c r="BA38" i="12"/>
  <c r="AZ38" i="12"/>
  <c r="AW38" i="12"/>
  <c r="AU38" i="12"/>
  <c r="AQ38" i="12"/>
  <c r="AO38" i="12"/>
  <c r="AK38" i="12"/>
  <c r="AI38" i="12"/>
  <c r="AE38" i="12"/>
  <c r="AC38" i="12"/>
  <c r="Y38" i="12"/>
  <c r="W38" i="12"/>
  <c r="S38" i="12"/>
  <c r="Q38" i="12"/>
  <c r="M38" i="12"/>
  <c r="K38" i="12"/>
  <c r="G38" i="12"/>
  <c r="E38" i="12"/>
  <c r="BE37" i="12"/>
  <c r="BC37" i="12"/>
  <c r="BB37" i="12"/>
  <c r="BA37" i="12"/>
  <c r="AZ37" i="12"/>
  <c r="AW37" i="12"/>
  <c r="AU37" i="12"/>
  <c r="AQ37" i="12"/>
  <c r="AO37" i="12"/>
  <c r="AK37" i="12"/>
  <c r="AI37" i="12"/>
  <c r="AE37" i="12"/>
  <c r="AC37" i="12"/>
  <c r="Y37" i="12"/>
  <c r="W37" i="12"/>
  <c r="S37" i="12"/>
  <c r="Q37" i="12"/>
  <c r="M37" i="12"/>
  <c r="K37" i="12"/>
  <c r="G37" i="12"/>
  <c r="E37" i="12"/>
  <c r="AX34" i="12"/>
  <c r="AV34" i="12"/>
  <c r="AT34" i="12"/>
  <c r="AR34" i="12"/>
  <c r="AP34" i="12"/>
  <c r="AN34" i="12"/>
  <c r="AL34" i="12"/>
  <c r="AJ34" i="12"/>
  <c r="AH34" i="12"/>
  <c r="AF34" i="12"/>
  <c r="AD34" i="12"/>
  <c r="AB34" i="12"/>
  <c r="Z34" i="12"/>
  <c r="X34" i="12"/>
  <c r="V34" i="12"/>
  <c r="T34" i="12"/>
  <c r="R34" i="12"/>
  <c r="P34" i="12"/>
  <c r="N34" i="12"/>
  <c r="L34" i="12"/>
  <c r="J34" i="12"/>
  <c r="H34" i="12"/>
  <c r="F34" i="12"/>
  <c r="D34" i="12"/>
  <c r="U57" i="13" l="1"/>
  <c r="I57" i="12"/>
  <c r="O57" i="12"/>
  <c r="AA57" i="13"/>
  <c r="O57" i="13"/>
  <c r="I57" i="13"/>
  <c r="AY57" i="13"/>
  <c r="AM57" i="12"/>
  <c r="AA57" i="12"/>
  <c r="AS57" i="13"/>
  <c r="AY57" i="12"/>
  <c r="BE53" i="13"/>
  <c r="BA40" i="13"/>
  <c r="BC40" i="12"/>
  <c r="M34" i="12"/>
  <c r="Y34" i="12"/>
  <c r="AK34" i="12"/>
  <c r="AW34" i="12"/>
  <c r="AK34" i="13"/>
  <c r="U57" i="12"/>
  <c r="AG57" i="13"/>
  <c r="E34" i="12"/>
  <c r="AC34" i="12"/>
  <c r="M40" i="12"/>
  <c r="W40" i="13"/>
  <c r="BA34" i="12"/>
  <c r="AZ40" i="12"/>
  <c r="BA40" i="12"/>
  <c r="G34" i="12"/>
  <c r="AE34" i="12"/>
  <c r="K34" i="12"/>
  <c r="AI34" i="12"/>
  <c r="BB34" i="12"/>
  <c r="E40" i="12"/>
  <c r="Y34" i="13"/>
  <c r="AW34" i="13"/>
  <c r="BC40" i="13"/>
  <c r="BB40" i="12"/>
  <c r="Q34" i="12"/>
  <c r="AO34" i="12"/>
  <c r="G40" i="12"/>
  <c r="S34" i="12"/>
  <c r="AQ34" i="12"/>
  <c r="K34" i="13"/>
  <c r="AI34" i="13"/>
  <c r="BB34" i="13"/>
  <c r="AG57" i="12"/>
  <c r="BE34" i="12"/>
  <c r="W34" i="12"/>
  <c r="AU34" i="12"/>
  <c r="AZ34" i="12"/>
  <c r="M34" i="13"/>
  <c r="BC34" i="13"/>
  <c r="AZ40" i="13"/>
  <c r="BE50" i="13"/>
  <c r="BE46" i="13"/>
  <c r="BE55" i="13"/>
  <c r="BE52" i="13"/>
  <c r="BE56" i="13"/>
  <c r="BE47" i="13"/>
  <c r="BE49" i="13"/>
  <c r="BE54" i="13"/>
  <c r="AM57" i="13"/>
  <c r="Q34" i="13"/>
  <c r="AO34" i="13"/>
  <c r="BE48" i="13"/>
  <c r="BE51" i="13"/>
  <c r="E34" i="13"/>
  <c r="AC34" i="13"/>
  <c r="AZ34" i="13"/>
  <c r="W34" i="13"/>
  <c r="AU34" i="13"/>
  <c r="G34" i="13"/>
  <c r="S34" i="13"/>
  <c r="AE34" i="13"/>
  <c r="AQ34" i="13"/>
  <c r="BA34" i="13"/>
  <c r="BE34" i="13"/>
  <c r="AS57" i="12"/>
  <c r="BE46" i="12"/>
  <c r="BE47" i="12"/>
  <c r="BE48" i="12"/>
  <c r="BE49" i="12"/>
  <c r="BE50" i="12"/>
  <c r="BE51" i="12"/>
  <c r="BE52" i="12"/>
  <c r="BE53" i="12"/>
  <c r="BE54" i="12"/>
  <c r="BE55" i="12"/>
  <c r="BE56" i="12"/>
  <c r="BC34" i="12"/>
  <c r="BD34" i="12"/>
  <c r="BD34" i="13"/>
  <c r="BB40" i="13"/>
  <c r="M40" i="13"/>
  <c r="BE45" i="13"/>
  <c r="BE45" i="12"/>
  <c r="AW83" i="7"/>
  <c r="AU83" i="7"/>
  <c r="AQ83" i="7"/>
  <c r="AO83" i="7"/>
  <c r="AE83" i="7"/>
  <c r="AC83" i="7"/>
  <c r="Y83" i="7"/>
  <c r="W83" i="7"/>
  <c r="S83" i="7"/>
  <c r="Q83" i="7"/>
  <c r="M83" i="7"/>
  <c r="K83" i="7"/>
  <c r="G83" i="7"/>
  <c r="E83" i="7"/>
  <c r="AW82" i="7"/>
  <c r="AU82" i="7"/>
  <c r="AQ82" i="7"/>
  <c r="AO82" i="7"/>
  <c r="AE82" i="7"/>
  <c r="AC82" i="7"/>
  <c r="Y82" i="7"/>
  <c r="W82" i="7"/>
  <c r="S82" i="7"/>
  <c r="Q82" i="7"/>
  <c r="M82" i="7"/>
  <c r="K82" i="7"/>
  <c r="G82" i="7"/>
  <c r="E82" i="7"/>
  <c r="AQ81" i="7"/>
  <c r="AO81" i="7"/>
  <c r="AE81" i="7"/>
  <c r="AC81" i="7"/>
  <c r="Y81" i="7"/>
  <c r="W81" i="7"/>
  <c r="S81" i="7"/>
  <c r="Q81" i="7"/>
  <c r="M81" i="7"/>
  <c r="K81" i="7"/>
  <c r="G81" i="7"/>
  <c r="E81" i="7"/>
  <c r="AW79" i="7"/>
  <c r="AU79" i="7"/>
  <c r="AK79" i="7"/>
  <c r="AI79" i="7"/>
  <c r="AE79" i="7"/>
  <c r="AC79" i="7"/>
  <c r="Y79" i="7"/>
  <c r="W79" i="7"/>
  <c r="S79" i="7"/>
  <c r="Q79" i="7"/>
  <c r="M79" i="7"/>
  <c r="K79" i="7"/>
  <c r="G79" i="7"/>
  <c r="E79" i="7"/>
  <c r="AW78" i="7"/>
  <c r="AU78" i="7"/>
  <c r="AQ78" i="7"/>
  <c r="AO78" i="7"/>
  <c r="AK78" i="7"/>
  <c r="AI78" i="7"/>
  <c r="AE78" i="7"/>
  <c r="AC78" i="7"/>
  <c r="Y78" i="7"/>
  <c r="W78" i="7"/>
  <c r="S78" i="7"/>
  <c r="Q78" i="7"/>
  <c r="M78" i="7"/>
  <c r="K78" i="7"/>
  <c r="G78" i="7"/>
  <c r="E78" i="7"/>
  <c r="BE57" i="13" l="1"/>
  <c r="BE57" i="12"/>
  <c r="BB57" i="7"/>
  <c r="BD57" i="7"/>
  <c r="AW114" i="7" l="1"/>
  <c r="AU114" i="7"/>
  <c r="AQ114" i="7"/>
  <c r="AO114" i="7"/>
  <c r="AK114" i="7"/>
  <c r="AI114" i="7"/>
  <c r="AE114" i="7"/>
  <c r="AC114" i="7"/>
  <c r="Y114" i="7"/>
  <c r="W114" i="7"/>
  <c r="S114" i="7"/>
  <c r="Q114" i="7"/>
  <c r="M114" i="7"/>
  <c r="K114" i="7"/>
  <c r="AW113" i="7"/>
  <c r="AU113" i="7"/>
  <c r="AQ113" i="7"/>
  <c r="AO113" i="7"/>
  <c r="AK113" i="7"/>
  <c r="AI113" i="7"/>
  <c r="AE113" i="7"/>
  <c r="AC113" i="7"/>
  <c r="Y113" i="7"/>
  <c r="W113" i="7"/>
  <c r="S113" i="7"/>
  <c r="Q113" i="7"/>
  <c r="M113" i="7"/>
  <c r="K113" i="7"/>
  <c r="AW112" i="7"/>
  <c r="AU112" i="7"/>
  <c r="AQ112" i="7"/>
  <c r="AO112" i="7"/>
  <c r="Y112" i="7"/>
  <c r="W112" i="7"/>
  <c r="AW111" i="7"/>
  <c r="AU111" i="7"/>
  <c r="AQ111" i="7"/>
  <c r="AO111" i="7"/>
  <c r="AU110" i="7"/>
  <c r="AQ110" i="7"/>
  <c r="AO110" i="7"/>
  <c r="AU96" i="7"/>
  <c r="AW117" i="7"/>
  <c r="AU117" i="7"/>
  <c r="AQ117" i="7"/>
  <c r="AO117" i="7"/>
  <c r="AK117" i="7"/>
  <c r="AI117" i="7"/>
  <c r="AE117" i="7"/>
  <c r="AC117" i="7"/>
  <c r="Y117" i="7"/>
  <c r="W117" i="7"/>
  <c r="S117" i="7"/>
  <c r="Q117" i="7"/>
  <c r="M117" i="7"/>
  <c r="K117" i="7"/>
  <c r="AW116" i="7"/>
  <c r="AU116" i="7"/>
  <c r="AQ116" i="7"/>
  <c r="AO116" i="7"/>
  <c r="AK116" i="7"/>
  <c r="AI116" i="7"/>
  <c r="AE116" i="7"/>
  <c r="AC116" i="7"/>
  <c r="Y116" i="7"/>
  <c r="W116" i="7"/>
  <c r="S116" i="7"/>
  <c r="Q116" i="7"/>
  <c r="M116" i="7"/>
  <c r="K116" i="7"/>
  <c r="AW84" i="7"/>
  <c r="AU84" i="7"/>
  <c r="AQ84" i="7"/>
  <c r="AO84" i="7"/>
  <c r="AE84" i="7"/>
  <c r="AC84" i="7"/>
  <c r="Y84" i="7"/>
  <c r="W84" i="7"/>
  <c r="M84" i="7"/>
  <c r="K84" i="7"/>
  <c r="G84" i="7"/>
  <c r="E84" i="7"/>
  <c r="AZ16" i="7"/>
  <c r="AZ17" i="7"/>
  <c r="BA16" i="7"/>
  <c r="BA17" i="7"/>
  <c r="BB16" i="7"/>
  <c r="BB17" i="7"/>
  <c r="BB19" i="7"/>
  <c r="BC16" i="7"/>
  <c r="BC17" i="7"/>
  <c r="BE19" i="7"/>
  <c r="BD19" i="7"/>
  <c r="BC19" i="7"/>
  <c r="BA19" i="7"/>
  <c r="AZ19" i="7"/>
  <c r="BE48" i="7" l="1"/>
  <c r="BD48" i="7"/>
  <c r="BC48" i="7"/>
  <c r="BB48" i="7"/>
  <c r="BE47" i="7"/>
  <c r="BD47" i="7"/>
  <c r="BC47" i="7"/>
  <c r="BB47" i="7"/>
  <c r="T50" i="7" l="1"/>
  <c r="AF50" i="7"/>
  <c r="AY134" i="7" l="1"/>
  <c r="AS134" i="7"/>
  <c r="AM134" i="7"/>
  <c r="AG134" i="7"/>
  <c r="AA134" i="7"/>
  <c r="U134" i="7"/>
  <c r="O134" i="7"/>
  <c r="I134" i="7"/>
  <c r="AY133" i="7"/>
  <c r="AS133" i="7"/>
  <c r="AM133" i="7"/>
  <c r="AG133" i="7"/>
  <c r="AA133" i="7"/>
  <c r="U133" i="7"/>
  <c r="O133" i="7"/>
  <c r="I133" i="7"/>
  <c r="AY132" i="7"/>
  <c r="AS132" i="7"/>
  <c r="AM132" i="7"/>
  <c r="AG132" i="7"/>
  <c r="AA132" i="7"/>
  <c r="U132" i="7"/>
  <c r="O132" i="7"/>
  <c r="I132" i="7"/>
  <c r="AY131" i="7"/>
  <c r="AS131" i="7"/>
  <c r="AM131" i="7"/>
  <c r="AG131" i="7"/>
  <c r="AA131" i="7"/>
  <c r="U131" i="7"/>
  <c r="O131" i="7"/>
  <c r="I131" i="7"/>
  <c r="AY130" i="7"/>
  <c r="AS130" i="7"/>
  <c r="AM130" i="7"/>
  <c r="AG130" i="7"/>
  <c r="AA130" i="7"/>
  <c r="U130" i="7"/>
  <c r="O130" i="7"/>
  <c r="I130" i="7"/>
  <c r="AY129" i="7"/>
  <c r="AS129" i="7"/>
  <c r="AM129" i="7"/>
  <c r="AG129" i="7"/>
  <c r="AA129" i="7"/>
  <c r="U129" i="7"/>
  <c r="O129" i="7"/>
  <c r="I129" i="7"/>
  <c r="AY128" i="7"/>
  <c r="AS128" i="7"/>
  <c r="AM128" i="7"/>
  <c r="AG128" i="7"/>
  <c r="AA128" i="7"/>
  <c r="U128" i="7"/>
  <c r="O128" i="7"/>
  <c r="I128" i="7"/>
  <c r="AY127" i="7"/>
  <c r="AS127" i="7"/>
  <c r="AM127" i="7"/>
  <c r="AG127" i="7"/>
  <c r="AA127" i="7"/>
  <c r="U127" i="7"/>
  <c r="O127" i="7"/>
  <c r="I127" i="7"/>
  <c r="AY126" i="7"/>
  <c r="AS126" i="7"/>
  <c r="AM126" i="7"/>
  <c r="AG126" i="7"/>
  <c r="AA126" i="7"/>
  <c r="U126" i="7"/>
  <c r="O126" i="7"/>
  <c r="I126" i="7"/>
  <c r="AY125" i="7"/>
  <c r="AS125" i="7"/>
  <c r="AM125" i="7"/>
  <c r="AG125" i="7"/>
  <c r="AA125" i="7"/>
  <c r="U125" i="7"/>
  <c r="O125" i="7"/>
  <c r="I125" i="7"/>
  <c r="AY124" i="7"/>
  <c r="AS124" i="7"/>
  <c r="AM124" i="7"/>
  <c r="AG124" i="7"/>
  <c r="AA124" i="7"/>
  <c r="U124" i="7"/>
  <c r="O124" i="7"/>
  <c r="I124" i="7"/>
  <c r="AY123" i="7"/>
  <c r="AS123" i="7"/>
  <c r="AM123" i="7"/>
  <c r="AG123" i="7"/>
  <c r="AA123" i="7"/>
  <c r="U123" i="7"/>
  <c r="O123" i="7"/>
  <c r="I123" i="7"/>
  <c r="AW77" i="7"/>
  <c r="AU77" i="7"/>
  <c r="AQ77" i="7"/>
  <c r="AO77" i="7"/>
  <c r="AK77" i="7"/>
  <c r="AI77" i="7"/>
  <c r="AE77" i="7"/>
  <c r="AC77" i="7"/>
  <c r="Y77" i="7"/>
  <c r="W77" i="7"/>
  <c r="S77" i="7"/>
  <c r="Q77" i="7"/>
  <c r="M77" i="7"/>
  <c r="K77" i="7"/>
  <c r="G77" i="7"/>
  <c r="E77" i="7"/>
  <c r="AW76" i="7"/>
  <c r="AU76" i="7"/>
  <c r="AQ76" i="7"/>
  <c r="AO76" i="7"/>
  <c r="AK76" i="7"/>
  <c r="AI76" i="7"/>
  <c r="AE76" i="7"/>
  <c r="AC76" i="7"/>
  <c r="Y76" i="7"/>
  <c r="W76" i="7"/>
  <c r="S76" i="7"/>
  <c r="Q76" i="7"/>
  <c r="M76" i="7"/>
  <c r="K76" i="7"/>
  <c r="G76" i="7"/>
  <c r="E76" i="7"/>
  <c r="AW75" i="7"/>
  <c r="AU75" i="7"/>
  <c r="AQ75" i="7"/>
  <c r="AO75" i="7"/>
  <c r="AK75" i="7"/>
  <c r="AI75" i="7"/>
  <c r="AE75" i="7"/>
  <c r="AC75" i="7"/>
  <c r="Y75" i="7"/>
  <c r="W75" i="7"/>
  <c r="S75" i="7"/>
  <c r="Q75" i="7"/>
  <c r="M75" i="7"/>
  <c r="K75" i="7"/>
  <c r="G75" i="7"/>
  <c r="E75" i="7"/>
  <c r="AW74" i="7"/>
  <c r="AU74" i="7"/>
  <c r="AQ74" i="7"/>
  <c r="AO74" i="7"/>
  <c r="AK74" i="7"/>
  <c r="AI74" i="7"/>
  <c r="AE74" i="7"/>
  <c r="AC74" i="7"/>
  <c r="Y74" i="7"/>
  <c r="W74" i="7"/>
  <c r="S74" i="7"/>
  <c r="Q74" i="7"/>
  <c r="M74" i="7"/>
  <c r="K74" i="7"/>
  <c r="G74" i="7"/>
  <c r="E74" i="7"/>
  <c r="AW73" i="7"/>
  <c r="AU73" i="7"/>
  <c r="AQ73" i="7"/>
  <c r="AO73" i="7"/>
  <c r="AK73" i="7"/>
  <c r="AI73" i="7"/>
  <c r="AE73" i="7"/>
  <c r="AC73" i="7"/>
  <c r="Y73" i="7"/>
  <c r="W73" i="7"/>
  <c r="S73" i="7"/>
  <c r="Q73" i="7"/>
  <c r="G73" i="7"/>
  <c r="E73" i="7"/>
  <c r="AW72" i="7"/>
  <c r="AU72" i="7"/>
  <c r="AQ72" i="7"/>
  <c r="AO72" i="7"/>
  <c r="AK72" i="7"/>
  <c r="AI72" i="7"/>
  <c r="AE72" i="7"/>
  <c r="AC72" i="7"/>
  <c r="Y72" i="7"/>
  <c r="W72" i="7"/>
  <c r="S72" i="7"/>
  <c r="Q72" i="7"/>
  <c r="G72" i="7"/>
  <c r="E72" i="7"/>
  <c r="AW71" i="7"/>
  <c r="AU71" i="7"/>
  <c r="AQ71" i="7"/>
  <c r="AO71" i="7"/>
  <c r="AK71" i="7"/>
  <c r="AI71" i="7"/>
  <c r="AE71" i="7"/>
  <c r="AC71" i="7"/>
  <c r="Y71" i="7"/>
  <c r="W71" i="7"/>
  <c r="S71" i="7"/>
  <c r="Q71" i="7"/>
  <c r="G71" i="7"/>
  <c r="E71" i="7"/>
  <c r="AW70" i="7"/>
  <c r="AU70" i="7"/>
  <c r="AQ70" i="7"/>
  <c r="AO70" i="7"/>
  <c r="AK70" i="7"/>
  <c r="AI70" i="7"/>
  <c r="AE70" i="7"/>
  <c r="AC70" i="7"/>
  <c r="Y70" i="7"/>
  <c r="W70" i="7"/>
  <c r="S70" i="7"/>
  <c r="Q70" i="7"/>
  <c r="G70" i="7"/>
  <c r="E70" i="7"/>
  <c r="AW69" i="7"/>
  <c r="AU69" i="7"/>
  <c r="AQ69" i="7"/>
  <c r="AO69" i="7"/>
  <c r="AK69" i="7"/>
  <c r="AI69" i="7"/>
  <c r="AE69" i="7"/>
  <c r="AC69" i="7"/>
  <c r="Y69" i="7"/>
  <c r="W69" i="7"/>
  <c r="S69" i="7"/>
  <c r="Q69" i="7"/>
  <c r="G69" i="7"/>
  <c r="E69" i="7"/>
  <c r="AW68" i="7"/>
  <c r="AU68" i="7"/>
  <c r="AQ68" i="7"/>
  <c r="AO68" i="7"/>
  <c r="AK68" i="7"/>
  <c r="AI68" i="7"/>
  <c r="AE68" i="7"/>
  <c r="AC68" i="7"/>
  <c r="Y68" i="7"/>
  <c r="W68" i="7"/>
  <c r="S68" i="7"/>
  <c r="Q68" i="7"/>
  <c r="G68" i="7"/>
  <c r="E68" i="7"/>
  <c r="AW67" i="7"/>
  <c r="AU67" i="7"/>
  <c r="AQ67" i="7"/>
  <c r="AO67" i="7"/>
  <c r="AK67" i="7"/>
  <c r="AI67" i="7"/>
  <c r="AE67" i="7"/>
  <c r="AC67" i="7"/>
  <c r="Y67" i="7"/>
  <c r="W67" i="7"/>
  <c r="S67" i="7"/>
  <c r="Q67" i="7"/>
  <c r="G67" i="7"/>
  <c r="E67" i="7"/>
  <c r="AW66" i="7"/>
  <c r="AU66" i="7"/>
  <c r="AQ66" i="7"/>
  <c r="AO66" i="7"/>
  <c r="AK66" i="7"/>
  <c r="AI66" i="7"/>
  <c r="AE66" i="7"/>
  <c r="AC66" i="7"/>
  <c r="Y66" i="7"/>
  <c r="W66" i="7"/>
  <c r="S66" i="7"/>
  <c r="Q66" i="7"/>
  <c r="G66" i="7"/>
  <c r="E66" i="7"/>
  <c r="AW65" i="7"/>
  <c r="AU65" i="7"/>
  <c r="AQ65" i="7"/>
  <c r="AO65" i="7"/>
  <c r="AK65" i="7"/>
  <c r="AI65" i="7"/>
  <c r="AE65" i="7"/>
  <c r="AC65" i="7"/>
  <c r="Y65" i="7"/>
  <c r="W65" i="7"/>
  <c r="S65" i="7"/>
  <c r="Q65" i="7"/>
  <c r="G65" i="7"/>
  <c r="E65" i="7"/>
  <c r="AW63" i="7"/>
  <c r="AU63" i="7"/>
  <c r="AQ63" i="7"/>
  <c r="AO63" i="7"/>
  <c r="AK63" i="7"/>
  <c r="AI63" i="7"/>
  <c r="AE63" i="7"/>
  <c r="AC63" i="7"/>
  <c r="Y63" i="7"/>
  <c r="W63" i="7"/>
  <c r="S63" i="7"/>
  <c r="Q63" i="7"/>
  <c r="M63" i="7"/>
  <c r="G63" i="7"/>
  <c r="E63" i="7"/>
  <c r="BD59" i="7"/>
  <c r="BB59" i="7"/>
  <c r="AZ59" i="7"/>
  <c r="AX59" i="7"/>
  <c r="AV59" i="7"/>
  <c r="AT59" i="7"/>
  <c r="AR59" i="7"/>
  <c r="AP59" i="7"/>
  <c r="AN59" i="7"/>
  <c r="AL59" i="7"/>
  <c r="AJ59" i="7"/>
  <c r="AH59" i="7"/>
  <c r="AF59" i="7"/>
  <c r="AF60" i="7" s="1"/>
  <c r="AD59" i="7"/>
  <c r="AB59" i="7"/>
  <c r="Z59" i="7"/>
  <c r="X59" i="7"/>
  <c r="V59" i="7"/>
  <c r="T59" i="7"/>
  <c r="T60" i="7" s="1"/>
  <c r="R59" i="7"/>
  <c r="P59" i="7"/>
  <c r="N59" i="7"/>
  <c r="L59" i="7"/>
  <c r="J59" i="7"/>
  <c r="H59" i="7"/>
  <c r="F59" i="7"/>
  <c r="D59" i="7"/>
  <c r="BC58" i="7"/>
  <c r="BA58" i="7"/>
  <c r="AW58" i="7"/>
  <c r="AU58" i="7"/>
  <c r="AQ58" i="7"/>
  <c r="AO58" i="7"/>
  <c r="AK58" i="7"/>
  <c r="AI58" i="7"/>
  <c r="AE58" i="7"/>
  <c r="AC58" i="7"/>
  <c r="Y58" i="7"/>
  <c r="W58" i="7"/>
  <c r="S58" i="7"/>
  <c r="Q58" i="7"/>
  <c r="M58" i="7"/>
  <c r="K58" i="7"/>
  <c r="G58" i="7"/>
  <c r="E58" i="7"/>
  <c r="BE57" i="7"/>
  <c r="BE59" i="7" s="1"/>
  <c r="BC57" i="7"/>
  <c r="BA57" i="7"/>
  <c r="AW57" i="7"/>
  <c r="AU57" i="7"/>
  <c r="AQ57" i="7"/>
  <c r="AO57" i="7"/>
  <c r="AK57" i="7"/>
  <c r="AI57" i="7"/>
  <c r="AE57" i="7"/>
  <c r="AC57" i="7"/>
  <c r="Y57" i="7"/>
  <c r="W57" i="7"/>
  <c r="S57" i="7"/>
  <c r="Q57" i="7"/>
  <c r="M57" i="7"/>
  <c r="K57" i="7"/>
  <c r="G57" i="7"/>
  <c r="E57" i="7"/>
  <c r="BB55" i="7"/>
  <c r="AZ55" i="7"/>
  <c r="AV55" i="7"/>
  <c r="AT55" i="7"/>
  <c r="AP55" i="7"/>
  <c r="AN55" i="7"/>
  <c r="AJ55" i="7"/>
  <c r="AH55" i="7"/>
  <c r="AD55" i="7"/>
  <c r="AB55" i="7"/>
  <c r="X55" i="7"/>
  <c r="V55" i="7"/>
  <c r="R55" i="7"/>
  <c r="P55" i="7"/>
  <c r="L55" i="7"/>
  <c r="J55" i="7"/>
  <c r="F55" i="7"/>
  <c r="D55" i="7"/>
  <c r="AX50" i="7"/>
  <c r="AV50" i="7"/>
  <c r="AT50" i="7"/>
  <c r="AR50" i="7"/>
  <c r="AP50" i="7"/>
  <c r="AN50" i="7"/>
  <c r="AL50" i="7"/>
  <c r="AJ50" i="7"/>
  <c r="AH50" i="7"/>
  <c r="AD50" i="7"/>
  <c r="AB50" i="7"/>
  <c r="X50" i="7"/>
  <c r="V50" i="7"/>
  <c r="R50" i="7"/>
  <c r="P50" i="7"/>
  <c r="N50" i="7"/>
  <c r="L50" i="7"/>
  <c r="J50" i="7"/>
  <c r="H50" i="7"/>
  <c r="F50" i="7"/>
  <c r="D50" i="7"/>
  <c r="BE49" i="7"/>
  <c r="BD49" i="7"/>
  <c r="BC49" i="7"/>
  <c r="BB49" i="7"/>
  <c r="AQ49" i="7"/>
  <c r="AO49" i="7"/>
  <c r="BE44" i="7"/>
  <c r="BD44" i="7"/>
  <c r="BC44" i="7"/>
  <c r="BB44" i="7"/>
  <c r="AO44" i="7"/>
  <c r="AK44" i="7"/>
  <c r="AI44" i="7"/>
  <c r="AE44" i="7"/>
  <c r="AC44" i="7"/>
  <c r="Y44" i="7"/>
  <c r="W44" i="7"/>
  <c r="S44" i="7"/>
  <c r="Q44" i="7"/>
  <c r="M44" i="7"/>
  <c r="K44" i="7"/>
  <c r="G44" i="7"/>
  <c r="E44" i="7"/>
  <c r="BE43" i="7"/>
  <c r="BD43" i="7"/>
  <c r="BC43" i="7"/>
  <c r="BB43" i="7"/>
  <c r="AQ43" i="7"/>
  <c r="AO43" i="7"/>
  <c r="AI43" i="7"/>
  <c r="AE43" i="7"/>
  <c r="AC43" i="7"/>
  <c r="Y43" i="7"/>
  <c r="W43" i="7"/>
  <c r="S43" i="7"/>
  <c r="Q43" i="7"/>
  <c r="M43" i="7"/>
  <c r="K43" i="7"/>
  <c r="G43" i="7"/>
  <c r="E43" i="7"/>
  <c r="BE42" i="7"/>
  <c r="BD42" i="7"/>
  <c r="BC42" i="7"/>
  <c r="BB42" i="7"/>
  <c r="AQ42" i="7"/>
  <c r="AO42" i="7"/>
  <c r="AK42" i="7"/>
  <c r="AI42" i="7"/>
  <c r="AC42" i="7"/>
  <c r="Y42" i="7"/>
  <c r="W42" i="7"/>
  <c r="S42" i="7"/>
  <c r="Q42" i="7"/>
  <c r="M42" i="7"/>
  <c r="K42" i="7"/>
  <c r="G42" i="7"/>
  <c r="E42" i="7"/>
  <c r="BE41" i="7"/>
  <c r="BD41" i="7"/>
  <c r="BC41" i="7"/>
  <c r="BB41" i="7"/>
  <c r="AQ41" i="7"/>
  <c r="AO41" i="7"/>
  <c r="AK41" i="7"/>
  <c r="AI41" i="7"/>
  <c r="AE41" i="7"/>
  <c r="AC41" i="7"/>
  <c r="Y41" i="7"/>
  <c r="W41" i="7"/>
  <c r="S41" i="7"/>
  <c r="Q41" i="7"/>
  <c r="M41" i="7"/>
  <c r="K41" i="7"/>
  <c r="G41" i="7"/>
  <c r="E41" i="7"/>
  <c r="BE40" i="7"/>
  <c r="BD40" i="7"/>
  <c r="BC40" i="7"/>
  <c r="BB40" i="7"/>
  <c r="AQ40" i="7"/>
  <c r="AO40" i="7"/>
  <c r="AK40" i="7"/>
  <c r="AI40" i="7"/>
  <c r="AE40" i="7"/>
  <c r="AC40" i="7"/>
  <c r="Y40" i="7"/>
  <c r="W40" i="7"/>
  <c r="S40" i="7"/>
  <c r="Q40" i="7"/>
  <c r="M40" i="7"/>
  <c r="K40" i="7"/>
  <c r="G40" i="7"/>
  <c r="E40" i="7"/>
  <c r="BE39" i="7"/>
  <c r="BD39" i="7"/>
  <c r="BC39" i="7"/>
  <c r="BB39" i="7"/>
  <c r="AQ39" i="7"/>
  <c r="AO39" i="7"/>
  <c r="AK39" i="7"/>
  <c r="AI39" i="7"/>
  <c r="AE39" i="7"/>
  <c r="AC39" i="7"/>
  <c r="Y39" i="7"/>
  <c r="W39" i="7"/>
  <c r="S39" i="7"/>
  <c r="Q39" i="7"/>
  <c r="K39" i="7"/>
  <c r="G39" i="7"/>
  <c r="E39" i="7"/>
  <c r="BE38" i="7"/>
  <c r="BD38" i="7"/>
  <c r="BC38" i="7"/>
  <c r="BB38" i="7"/>
  <c r="AE38" i="7"/>
  <c r="AC38" i="7"/>
  <c r="Y38" i="7"/>
  <c r="W38" i="7"/>
  <c r="S38" i="7"/>
  <c r="Q38" i="7"/>
  <c r="M38" i="7"/>
  <c r="K38" i="7"/>
  <c r="G38" i="7"/>
  <c r="E38" i="7"/>
  <c r="BE36" i="7"/>
  <c r="BD36" i="7"/>
  <c r="BC36" i="7"/>
  <c r="BB36" i="7"/>
  <c r="Y36" i="7"/>
  <c r="W36" i="7"/>
  <c r="S36" i="7"/>
  <c r="Q36" i="7"/>
  <c r="M36" i="7"/>
  <c r="K36" i="7"/>
  <c r="G36" i="7"/>
  <c r="E36" i="7"/>
  <c r="BE34" i="7"/>
  <c r="BD34" i="7"/>
  <c r="BC34" i="7"/>
  <c r="BB34" i="7"/>
  <c r="BA34" i="7"/>
  <c r="AZ34" i="7"/>
  <c r="S34" i="7"/>
  <c r="Q34" i="7"/>
  <c r="M34" i="7"/>
  <c r="K34" i="7"/>
  <c r="G34" i="7"/>
  <c r="E34" i="7"/>
  <c r="BE33" i="7"/>
  <c r="BD33" i="7"/>
  <c r="BC33" i="7"/>
  <c r="BB33" i="7"/>
  <c r="BA33" i="7"/>
  <c r="AZ33" i="7"/>
  <c r="Y33" i="7"/>
  <c r="W33" i="7"/>
  <c r="S33" i="7"/>
  <c r="Q33" i="7"/>
  <c r="M33" i="7"/>
  <c r="K33" i="7"/>
  <c r="G33" i="7"/>
  <c r="E33" i="7"/>
  <c r="BE32" i="7"/>
  <c r="BD32" i="7"/>
  <c r="BC32" i="7"/>
  <c r="BB32" i="7"/>
  <c r="BA32" i="7"/>
  <c r="AZ32" i="7"/>
  <c r="W32" i="7"/>
  <c r="S32" i="7"/>
  <c r="Q32" i="7"/>
  <c r="M32" i="7"/>
  <c r="K32" i="7"/>
  <c r="G32" i="7"/>
  <c r="E32" i="7"/>
  <c r="BE31" i="7"/>
  <c r="BD31" i="7"/>
  <c r="BC31" i="7"/>
  <c r="BB31" i="7"/>
  <c r="BA31" i="7"/>
  <c r="AZ31" i="7"/>
  <c r="Y31" i="7"/>
  <c r="W31" i="7"/>
  <c r="S31" i="7"/>
  <c r="Q31" i="7"/>
  <c r="M31" i="7"/>
  <c r="K31" i="7"/>
  <c r="G31" i="7"/>
  <c r="E31" i="7"/>
  <c r="BE30" i="7"/>
  <c r="BD30" i="7"/>
  <c r="BC30" i="7"/>
  <c r="BB30" i="7"/>
  <c r="BA30" i="7"/>
  <c r="AZ30" i="7"/>
  <c r="Y30" i="7"/>
  <c r="W30" i="7"/>
  <c r="S30" i="7"/>
  <c r="Q30" i="7"/>
  <c r="M30" i="7"/>
  <c r="K30" i="7"/>
  <c r="G30" i="7"/>
  <c r="E30" i="7"/>
  <c r="BE29" i="7"/>
  <c r="BD29" i="7"/>
  <c r="BC29" i="7"/>
  <c r="BB29" i="7"/>
  <c r="BA29" i="7"/>
  <c r="AZ29" i="7"/>
  <c r="M29" i="7"/>
  <c r="K29" i="7"/>
  <c r="G29" i="7"/>
  <c r="E29" i="7"/>
  <c r="BE27" i="7"/>
  <c r="BC27" i="7"/>
  <c r="BB27" i="7"/>
  <c r="BA27" i="7"/>
  <c r="AZ27" i="7"/>
  <c r="BD25" i="7"/>
  <c r="BC25" i="7"/>
  <c r="BB25" i="7"/>
  <c r="BA25" i="7"/>
  <c r="AZ25" i="7"/>
  <c r="M25" i="7"/>
  <c r="K25" i="7"/>
  <c r="G25" i="7"/>
  <c r="E25" i="7"/>
  <c r="BE24" i="7"/>
  <c r="BD24" i="7"/>
  <c r="BC24" i="7"/>
  <c r="BB24" i="7"/>
  <c r="BA24" i="7"/>
  <c r="AZ24" i="7"/>
  <c r="G24" i="7"/>
  <c r="E24" i="7"/>
  <c r="BE23" i="7"/>
  <c r="BD23" i="7"/>
  <c r="BC23" i="7"/>
  <c r="BB23" i="7"/>
  <c r="BA23" i="7"/>
  <c r="AZ23" i="7"/>
  <c r="G23" i="7"/>
  <c r="E23" i="7"/>
  <c r="BE20" i="7"/>
  <c r="BD20" i="7"/>
  <c r="BC20" i="7"/>
  <c r="BB20" i="7"/>
  <c r="BA20" i="7"/>
  <c r="AZ20" i="7"/>
  <c r="G20" i="7"/>
  <c r="E20" i="7"/>
  <c r="BD17" i="7"/>
  <c r="BD16" i="7"/>
  <c r="BE10" i="7"/>
  <c r="BD10" i="7"/>
  <c r="BC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M10" i="7"/>
  <c r="K10" i="7"/>
  <c r="E10" i="7"/>
  <c r="BA9" i="7"/>
  <c r="BD50" i="7" l="1"/>
  <c r="BD60" i="7" s="1"/>
  <c r="H60" i="7"/>
  <c r="H10" i="14" s="1"/>
  <c r="H34" i="14" s="1"/>
  <c r="AY135" i="7"/>
  <c r="AJ60" i="7"/>
  <c r="AJ10" i="15" s="1"/>
  <c r="AJ34" i="15" s="1"/>
  <c r="AJ40" i="15" s="1"/>
  <c r="AK40" i="15" s="1"/>
  <c r="AL60" i="7"/>
  <c r="AL10" i="14" s="1"/>
  <c r="AL34" i="14" s="1"/>
  <c r="AF10" i="15"/>
  <c r="AF34" i="15" s="1"/>
  <c r="AF10" i="16"/>
  <c r="AF34" i="16" s="1"/>
  <c r="AF10" i="14"/>
  <c r="AF34" i="14" s="1"/>
  <c r="AR60" i="7"/>
  <c r="AR10" i="13" s="1"/>
  <c r="AR35" i="13" s="1"/>
  <c r="T10" i="15"/>
  <c r="T34" i="15" s="1"/>
  <c r="T10" i="16"/>
  <c r="T34" i="16" s="1"/>
  <c r="T10" i="14"/>
  <c r="T34" i="14" s="1"/>
  <c r="AT60" i="7"/>
  <c r="AT10" i="13" s="1"/>
  <c r="AT35" i="13" s="1"/>
  <c r="AT41" i="13" s="1"/>
  <c r="AU41" i="13" s="1"/>
  <c r="AV60" i="7"/>
  <c r="AX60" i="7"/>
  <c r="P60" i="7"/>
  <c r="P10" i="12" s="1"/>
  <c r="P35" i="12" s="1"/>
  <c r="P41" i="12" s="1"/>
  <c r="Z60" i="7"/>
  <c r="Z10" i="12" s="1"/>
  <c r="Z35" i="12" s="1"/>
  <c r="AF10" i="13"/>
  <c r="AF35" i="13" s="1"/>
  <c r="AF10" i="12"/>
  <c r="AF35" i="12" s="1"/>
  <c r="T10" i="13"/>
  <c r="T35" i="13" s="1"/>
  <c r="T10" i="12"/>
  <c r="T35" i="12" s="1"/>
  <c r="S59" i="7"/>
  <c r="AQ59" i="7"/>
  <c r="AM135" i="7"/>
  <c r="O135" i="7"/>
  <c r="D60" i="7"/>
  <c r="AB60" i="7"/>
  <c r="BC55" i="7"/>
  <c r="E59" i="7"/>
  <c r="Q59" i="7"/>
  <c r="BA59" i="7"/>
  <c r="Y59" i="7"/>
  <c r="L60" i="7"/>
  <c r="AC59" i="7"/>
  <c r="AO59" i="7"/>
  <c r="K59" i="7"/>
  <c r="AW59" i="7"/>
  <c r="X60" i="7"/>
  <c r="AN60" i="7"/>
  <c r="G55" i="7"/>
  <c r="S55" i="7"/>
  <c r="AE55" i="7"/>
  <c r="AQ55" i="7"/>
  <c r="U135" i="7"/>
  <c r="F60" i="7"/>
  <c r="N60" i="7"/>
  <c r="V60" i="7"/>
  <c r="AD60" i="7"/>
  <c r="BE55" i="7"/>
  <c r="G59" i="7"/>
  <c r="AE59" i="7"/>
  <c r="BC59" i="7"/>
  <c r="AI59" i="7"/>
  <c r="AH60" i="7"/>
  <c r="M55" i="7"/>
  <c r="Y55" i="7"/>
  <c r="AK55" i="7"/>
  <c r="AW55" i="7"/>
  <c r="W59" i="7"/>
  <c r="AU59" i="7"/>
  <c r="S50" i="7"/>
  <c r="Y50" i="7"/>
  <c r="AW50" i="7"/>
  <c r="J60" i="7"/>
  <c r="E55" i="7"/>
  <c r="Q55" i="7"/>
  <c r="AC55" i="7"/>
  <c r="AO55" i="7"/>
  <c r="BA55" i="7"/>
  <c r="K55" i="7"/>
  <c r="W55" i="7"/>
  <c r="AI55" i="7"/>
  <c r="AU55" i="7"/>
  <c r="M59" i="7"/>
  <c r="AK59" i="7"/>
  <c r="W50" i="7"/>
  <c r="AU50" i="7"/>
  <c r="M50" i="7"/>
  <c r="AI50" i="7"/>
  <c r="K50" i="7"/>
  <c r="Q50" i="7"/>
  <c r="AO50" i="7"/>
  <c r="AQ50" i="7"/>
  <c r="AK50" i="7"/>
  <c r="AG135" i="7"/>
  <c r="AE50" i="7"/>
  <c r="AC50" i="7"/>
  <c r="R60" i="7"/>
  <c r="G50" i="7"/>
  <c r="AA135" i="7"/>
  <c r="BB50" i="7"/>
  <c r="BB60" i="7" s="1"/>
  <c r="AS135" i="7"/>
  <c r="BE129" i="7"/>
  <c r="BE132" i="7"/>
  <c r="AP60" i="7"/>
  <c r="BC50" i="7"/>
  <c r="BE124" i="7"/>
  <c r="BE128" i="7"/>
  <c r="BE130" i="7"/>
  <c r="BE131" i="7"/>
  <c r="BE126" i="7"/>
  <c r="BE133" i="7"/>
  <c r="BE134" i="7"/>
  <c r="BE125" i="7"/>
  <c r="BE127" i="7"/>
  <c r="I135" i="7"/>
  <c r="BE50" i="7"/>
  <c r="E50" i="7"/>
  <c r="AZ50" i="7"/>
  <c r="AZ60" i="7" s="1"/>
  <c r="BA50" i="7"/>
  <c r="BE123" i="7"/>
  <c r="H10" i="13" l="1"/>
  <c r="H35" i="13" s="1"/>
  <c r="H10" i="12"/>
  <c r="H35" i="12" s="1"/>
  <c r="H10" i="16"/>
  <c r="H34" i="16" s="1"/>
  <c r="H10" i="15"/>
  <c r="H34" i="15" s="1"/>
  <c r="AL10" i="12"/>
  <c r="AL35" i="12" s="1"/>
  <c r="AL10" i="13"/>
  <c r="AL35" i="13" s="1"/>
  <c r="AL10" i="16"/>
  <c r="AL34" i="16" s="1"/>
  <c r="AJ10" i="14"/>
  <c r="AJ34" i="14" s="1"/>
  <c r="AJ40" i="14" s="1"/>
  <c r="AK40" i="14" s="1"/>
  <c r="AJ10" i="13"/>
  <c r="AJ35" i="13" s="1"/>
  <c r="AJ41" i="13" s="1"/>
  <c r="AK41" i="13" s="1"/>
  <c r="AJ10" i="16"/>
  <c r="AJ34" i="16" s="1"/>
  <c r="AJ40" i="16" s="1"/>
  <c r="AK40" i="16" s="1"/>
  <c r="AJ10" i="12"/>
  <c r="AJ35" i="12" s="1"/>
  <c r="AJ41" i="12" s="1"/>
  <c r="AK41" i="12" s="1"/>
  <c r="AL10" i="15"/>
  <c r="AL34" i="15" s="1"/>
  <c r="AT10" i="12"/>
  <c r="AT35" i="12" s="1"/>
  <c r="AT41" i="12" s="1"/>
  <c r="AR10" i="12"/>
  <c r="AR35" i="12" s="1"/>
  <c r="P10" i="13"/>
  <c r="P35" i="13" s="1"/>
  <c r="P41" i="13" s="1"/>
  <c r="Q41" i="13" s="1"/>
  <c r="S60" i="7"/>
  <c r="S10" i="13" s="1"/>
  <c r="S35" i="13" s="1"/>
  <c r="V10" i="15"/>
  <c r="V34" i="15" s="1"/>
  <c r="V40" i="15" s="1"/>
  <c r="W40" i="15" s="1"/>
  <c r="V10" i="16"/>
  <c r="V34" i="16" s="1"/>
  <c r="V40" i="16" s="1"/>
  <c r="W40" i="16" s="1"/>
  <c r="V10" i="14"/>
  <c r="V34" i="14" s="1"/>
  <c r="V40" i="14" s="1"/>
  <c r="W40" i="14" s="1"/>
  <c r="F10" i="15"/>
  <c r="F34" i="15" s="1"/>
  <c r="F40" i="15" s="1"/>
  <c r="F10" i="16"/>
  <c r="F34" i="16" s="1"/>
  <c r="F40" i="16" s="1"/>
  <c r="F10" i="14"/>
  <c r="F34" i="14" s="1"/>
  <c r="F40" i="14" s="1"/>
  <c r="AN10" i="15"/>
  <c r="AN34" i="15" s="1"/>
  <c r="AN40" i="15" s="1"/>
  <c r="AO40" i="15" s="1"/>
  <c r="AN10" i="16"/>
  <c r="AN34" i="16" s="1"/>
  <c r="AN40" i="16" s="1"/>
  <c r="AO40" i="16" s="1"/>
  <c r="AN10" i="14"/>
  <c r="AN34" i="14" s="1"/>
  <c r="AN40" i="14" s="1"/>
  <c r="AO40" i="14" s="1"/>
  <c r="Z10" i="15"/>
  <c r="Z34" i="15" s="1"/>
  <c r="Z10" i="16"/>
  <c r="Z34" i="16" s="1"/>
  <c r="Z10" i="14"/>
  <c r="Z34" i="14" s="1"/>
  <c r="X10" i="15"/>
  <c r="X34" i="15" s="1"/>
  <c r="X40" i="15" s="1"/>
  <c r="Y40" i="15" s="1"/>
  <c r="X10" i="16"/>
  <c r="X34" i="16" s="1"/>
  <c r="X40" i="16" s="1"/>
  <c r="Y40" i="16" s="1"/>
  <c r="X10" i="14"/>
  <c r="X34" i="14" s="1"/>
  <c r="X40" i="14" s="1"/>
  <c r="Y40" i="14" s="1"/>
  <c r="BD10" i="15"/>
  <c r="BD34" i="15" s="1"/>
  <c r="BD10" i="16"/>
  <c r="BD34" i="16" s="1"/>
  <c r="BD10" i="14"/>
  <c r="BD34" i="14" s="1"/>
  <c r="AB10" i="15"/>
  <c r="AB34" i="15" s="1"/>
  <c r="AB40" i="15" s="1"/>
  <c r="AC40" i="15" s="1"/>
  <c r="AB10" i="16"/>
  <c r="AB34" i="16" s="1"/>
  <c r="AB40" i="16" s="1"/>
  <c r="AC40" i="16" s="1"/>
  <c r="AB10" i="14"/>
  <c r="AB34" i="14" s="1"/>
  <c r="AB40" i="14" s="1"/>
  <c r="AC40" i="14" s="1"/>
  <c r="P10" i="15"/>
  <c r="P34" i="15" s="1"/>
  <c r="P40" i="15" s="1"/>
  <c r="Q40" i="15" s="1"/>
  <c r="P10" i="16"/>
  <c r="P34" i="16" s="1"/>
  <c r="P40" i="16" s="1"/>
  <c r="Q40" i="16" s="1"/>
  <c r="P10" i="14"/>
  <c r="P34" i="14" s="1"/>
  <c r="P40" i="14" s="1"/>
  <c r="BB10" i="15"/>
  <c r="BB34" i="15" s="1"/>
  <c r="BB10" i="16"/>
  <c r="BB34" i="16" s="1"/>
  <c r="BB10" i="14"/>
  <c r="BB34" i="14" s="1"/>
  <c r="D10" i="15"/>
  <c r="D34" i="15" s="1"/>
  <c r="D40" i="15" s="1"/>
  <c r="D10" i="16"/>
  <c r="D34" i="16" s="1"/>
  <c r="D40" i="16" s="1"/>
  <c r="D10" i="14"/>
  <c r="D34" i="14" s="1"/>
  <c r="D40" i="14" s="1"/>
  <c r="AX10" i="13"/>
  <c r="AX35" i="13" s="1"/>
  <c r="AX10" i="15"/>
  <c r="AX34" i="15" s="1"/>
  <c r="AX10" i="16"/>
  <c r="AX34" i="16" s="1"/>
  <c r="AX10" i="14"/>
  <c r="AX34" i="14" s="1"/>
  <c r="AZ10" i="15"/>
  <c r="AZ34" i="15" s="1"/>
  <c r="AZ10" i="16"/>
  <c r="AZ34" i="16" s="1"/>
  <c r="AZ10" i="14"/>
  <c r="AZ34" i="14" s="1"/>
  <c r="R10" i="15"/>
  <c r="R34" i="15" s="1"/>
  <c r="R40" i="15" s="1"/>
  <c r="S40" i="15" s="1"/>
  <c r="R10" i="16"/>
  <c r="R34" i="16" s="1"/>
  <c r="R40" i="16" s="1"/>
  <c r="S40" i="16" s="1"/>
  <c r="R10" i="14"/>
  <c r="R34" i="14" s="1"/>
  <c r="R40" i="14" s="1"/>
  <c r="S40" i="14" s="1"/>
  <c r="L10" i="15"/>
  <c r="L34" i="15" s="1"/>
  <c r="L40" i="15" s="1"/>
  <c r="L10" i="16"/>
  <c r="L34" i="16" s="1"/>
  <c r="L40" i="16" s="1"/>
  <c r="M40" i="16" s="1"/>
  <c r="L10" i="14"/>
  <c r="L34" i="14" s="1"/>
  <c r="L40" i="14" s="1"/>
  <c r="AV10" i="13"/>
  <c r="AV35" i="13" s="1"/>
  <c r="AV41" i="13" s="1"/>
  <c r="AV10" i="15"/>
  <c r="AV34" i="15" s="1"/>
  <c r="AV40" i="15" s="1"/>
  <c r="AW40" i="15" s="1"/>
  <c r="AV10" i="16"/>
  <c r="AV34" i="16" s="1"/>
  <c r="AV40" i="16" s="1"/>
  <c r="AW40" i="16" s="1"/>
  <c r="AV10" i="14"/>
  <c r="AV34" i="14" s="1"/>
  <c r="AV40" i="14" s="1"/>
  <c r="AR10" i="15"/>
  <c r="AR34" i="15" s="1"/>
  <c r="AR10" i="16"/>
  <c r="AR34" i="16" s="1"/>
  <c r="AR10" i="14"/>
  <c r="AR34" i="14" s="1"/>
  <c r="AH10" i="15"/>
  <c r="AH34" i="15" s="1"/>
  <c r="AH40" i="15" s="1"/>
  <c r="AI40" i="15" s="1"/>
  <c r="AH10" i="16"/>
  <c r="AH34" i="16" s="1"/>
  <c r="AH40" i="16" s="1"/>
  <c r="AI40" i="16" s="1"/>
  <c r="AH10" i="14"/>
  <c r="AH34" i="14" s="1"/>
  <c r="AH40" i="14" s="1"/>
  <c r="AI40" i="14" s="1"/>
  <c r="N10" i="15"/>
  <c r="N34" i="15" s="1"/>
  <c r="N10" i="16"/>
  <c r="N34" i="16" s="1"/>
  <c r="N10" i="14"/>
  <c r="N34" i="14" s="1"/>
  <c r="AP10" i="15"/>
  <c r="AP34" i="15" s="1"/>
  <c r="AP40" i="15" s="1"/>
  <c r="AQ40" i="15" s="1"/>
  <c r="AP10" i="16"/>
  <c r="AP34" i="16" s="1"/>
  <c r="AP40" i="16" s="1"/>
  <c r="AQ40" i="16" s="1"/>
  <c r="AP10" i="14"/>
  <c r="AP34" i="14" s="1"/>
  <c r="AP40" i="14" s="1"/>
  <c r="AQ40" i="14" s="1"/>
  <c r="J10" i="15"/>
  <c r="J34" i="15" s="1"/>
  <c r="J40" i="15" s="1"/>
  <c r="J10" i="16"/>
  <c r="J34" i="16" s="1"/>
  <c r="J40" i="16" s="1"/>
  <c r="K40" i="16" s="1"/>
  <c r="J10" i="14"/>
  <c r="J34" i="14" s="1"/>
  <c r="J40" i="14" s="1"/>
  <c r="K40" i="14" s="1"/>
  <c r="AD10" i="15"/>
  <c r="AD34" i="15" s="1"/>
  <c r="AD40" i="15" s="1"/>
  <c r="AE40" i="15" s="1"/>
  <c r="AD10" i="16"/>
  <c r="AD34" i="16" s="1"/>
  <c r="AD40" i="16" s="1"/>
  <c r="AE40" i="16" s="1"/>
  <c r="AD10" i="14"/>
  <c r="AD34" i="14" s="1"/>
  <c r="AD40" i="14" s="1"/>
  <c r="AE40" i="14" s="1"/>
  <c r="AT10" i="15"/>
  <c r="AT34" i="15" s="1"/>
  <c r="AT40" i="15" s="1"/>
  <c r="AU40" i="15" s="1"/>
  <c r="AT10" i="16"/>
  <c r="AT34" i="16" s="1"/>
  <c r="AT40" i="16" s="1"/>
  <c r="AU40" i="16" s="1"/>
  <c r="AT10" i="14"/>
  <c r="AT34" i="14" s="1"/>
  <c r="AT40" i="14" s="1"/>
  <c r="AX10" i="12"/>
  <c r="AX35" i="12" s="1"/>
  <c r="AV10" i="12"/>
  <c r="AV35" i="12" s="1"/>
  <c r="AV41" i="12" s="1"/>
  <c r="AW41" i="12" s="1"/>
  <c r="Z10" i="13"/>
  <c r="Z35" i="13" s="1"/>
  <c r="AP10" i="13"/>
  <c r="AP35" i="13" s="1"/>
  <c r="AP41" i="13" s="1"/>
  <c r="AQ41" i="13" s="1"/>
  <c r="AP10" i="12"/>
  <c r="AP35" i="12" s="1"/>
  <c r="AP41" i="12" s="1"/>
  <c r="AQ41" i="12" s="1"/>
  <c r="R10" i="13"/>
  <c r="R35" i="13" s="1"/>
  <c r="R41" i="13" s="1"/>
  <c r="S41" i="13" s="1"/>
  <c r="R10" i="12"/>
  <c r="R35" i="12" s="1"/>
  <c r="R41" i="12" s="1"/>
  <c r="S41" i="12" s="1"/>
  <c r="BD10" i="13"/>
  <c r="BD35" i="13" s="1"/>
  <c r="BD10" i="12"/>
  <c r="BD35" i="12" s="1"/>
  <c r="V10" i="13"/>
  <c r="V35" i="13" s="1"/>
  <c r="V41" i="13" s="1"/>
  <c r="W41" i="13" s="1"/>
  <c r="V10" i="12"/>
  <c r="V35" i="12" s="1"/>
  <c r="V41" i="12" s="1"/>
  <c r="W41" i="12" s="1"/>
  <c r="AN10" i="13"/>
  <c r="AN35" i="13" s="1"/>
  <c r="AN41" i="13" s="1"/>
  <c r="AO41" i="13" s="1"/>
  <c r="AN10" i="12"/>
  <c r="AN35" i="12" s="1"/>
  <c r="AN41" i="12" s="1"/>
  <c r="AB10" i="13"/>
  <c r="AB35" i="13" s="1"/>
  <c r="AB41" i="13" s="1"/>
  <c r="AC41" i="13" s="1"/>
  <c r="AB10" i="12"/>
  <c r="AB35" i="12" s="1"/>
  <c r="AB41" i="12" s="1"/>
  <c r="AC41" i="12" s="1"/>
  <c r="BB10" i="12"/>
  <c r="BB35" i="12" s="1"/>
  <c r="BB10" i="13"/>
  <c r="BB35" i="13" s="1"/>
  <c r="AH10" i="13"/>
  <c r="AH35" i="13" s="1"/>
  <c r="AH41" i="13" s="1"/>
  <c r="AI41" i="13" s="1"/>
  <c r="AH10" i="12"/>
  <c r="AH35" i="12" s="1"/>
  <c r="AH41" i="12" s="1"/>
  <c r="AI41" i="12" s="1"/>
  <c r="N10" i="13"/>
  <c r="N35" i="13" s="1"/>
  <c r="N10" i="12"/>
  <c r="N35" i="12" s="1"/>
  <c r="X10" i="13"/>
  <c r="X35" i="13" s="1"/>
  <c r="X41" i="13" s="1"/>
  <c r="Y41" i="13" s="1"/>
  <c r="X10" i="12"/>
  <c r="X35" i="12" s="1"/>
  <c r="X41" i="12" s="1"/>
  <c r="Y41" i="12" s="1"/>
  <c r="D10" i="13"/>
  <c r="D35" i="13" s="1"/>
  <c r="D41" i="13" s="1"/>
  <c r="D10" i="12"/>
  <c r="D35" i="12" s="1"/>
  <c r="D41" i="12" s="1"/>
  <c r="AZ10" i="13"/>
  <c r="AZ35" i="13" s="1"/>
  <c r="AZ10" i="12"/>
  <c r="AZ35" i="12" s="1"/>
  <c r="F10" i="13"/>
  <c r="F35" i="13" s="1"/>
  <c r="F41" i="13" s="1"/>
  <c r="F10" i="12"/>
  <c r="F35" i="12" s="1"/>
  <c r="F41" i="12" s="1"/>
  <c r="L10" i="13"/>
  <c r="L35" i="13" s="1"/>
  <c r="L41" i="13" s="1"/>
  <c r="L10" i="12"/>
  <c r="L35" i="12" s="1"/>
  <c r="L41" i="12" s="1"/>
  <c r="Q41" i="12"/>
  <c r="J10" i="13"/>
  <c r="J35" i="13" s="1"/>
  <c r="J41" i="13" s="1"/>
  <c r="K41" i="13" s="1"/>
  <c r="J10" i="12"/>
  <c r="J35" i="12" s="1"/>
  <c r="J41" i="12" s="1"/>
  <c r="K41" i="12" s="1"/>
  <c r="AD10" i="13"/>
  <c r="AD35" i="13" s="1"/>
  <c r="AD41" i="13" s="1"/>
  <c r="AD10" i="12"/>
  <c r="AD35" i="12" s="1"/>
  <c r="AD41" i="12" s="1"/>
  <c r="AE41" i="12" s="1"/>
  <c r="AC60" i="7"/>
  <c r="AQ60" i="7"/>
  <c r="M60" i="7"/>
  <c r="Y60" i="7"/>
  <c r="AU60" i="7"/>
  <c r="E60" i="7"/>
  <c r="AE60" i="7"/>
  <c r="Q60" i="7"/>
  <c r="BE60" i="7"/>
  <c r="K60" i="7"/>
  <c r="BA60" i="7"/>
  <c r="AK60" i="7"/>
  <c r="AW60" i="7"/>
  <c r="G60" i="7"/>
  <c r="W60" i="7"/>
  <c r="BC60" i="7"/>
  <c r="AI60" i="7"/>
  <c r="AO60" i="7"/>
  <c r="BE135" i="7"/>
  <c r="BE10" i="15" l="1"/>
  <c r="BE34" i="15" s="1"/>
  <c r="BE10" i="16"/>
  <c r="BE34" i="16" s="1"/>
  <c r="BE10" i="14"/>
  <c r="BE34" i="14" s="1"/>
  <c r="BA40" i="14"/>
  <c r="BA41" i="13"/>
  <c r="AO41" i="12"/>
  <c r="BA41" i="12"/>
  <c r="AW41" i="13"/>
  <c r="BC41" i="13"/>
  <c r="AW40" i="14"/>
  <c r="BC40" i="14"/>
  <c r="BA40" i="16"/>
  <c r="BB41" i="13"/>
  <c r="S10" i="15"/>
  <c r="S34" i="15" s="1"/>
  <c r="S10" i="16"/>
  <c r="S34" i="16" s="1"/>
  <c r="S10" i="14"/>
  <c r="S34" i="14" s="1"/>
  <c r="S10" i="12"/>
  <c r="S35" i="12" s="1"/>
  <c r="K40" i="15"/>
  <c r="BA40" i="15"/>
  <c r="K10" i="15"/>
  <c r="K34" i="15" s="1"/>
  <c r="K10" i="16"/>
  <c r="K34" i="16" s="1"/>
  <c r="K10" i="14"/>
  <c r="K34" i="14" s="1"/>
  <c r="Q10" i="15"/>
  <c r="Q34" i="15" s="1"/>
  <c r="Q10" i="16"/>
  <c r="Q34" i="16" s="1"/>
  <c r="Q10" i="14"/>
  <c r="Q34" i="14" s="1"/>
  <c r="M40" i="14"/>
  <c r="G40" i="16"/>
  <c r="BC40" i="16" s="1"/>
  <c r="BB40" i="16"/>
  <c r="G40" i="15"/>
  <c r="BB40" i="15"/>
  <c r="BC10" i="15"/>
  <c r="BC34" i="15" s="1"/>
  <c r="BC10" i="16"/>
  <c r="BC34" i="16" s="1"/>
  <c r="BC10" i="14"/>
  <c r="BC34" i="14" s="1"/>
  <c r="W10" i="15"/>
  <c r="W34" i="15" s="1"/>
  <c r="W10" i="16"/>
  <c r="W34" i="16" s="1"/>
  <c r="W10" i="14"/>
  <c r="W34" i="14" s="1"/>
  <c r="AE10" i="15"/>
  <c r="AE34" i="15" s="1"/>
  <c r="AE10" i="16"/>
  <c r="AE34" i="16" s="1"/>
  <c r="AE10" i="14"/>
  <c r="AE34" i="14" s="1"/>
  <c r="AC10" i="15"/>
  <c r="AC34" i="15" s="1"/>
  <c r="AC10" i="16"/>
  <c r="AC34" i="16" s="1"/>
  <c r="AC10" i="14"/>
  <c r="AC34" i="14" s="1"/>
  <c r="E40" i="15"/>
  <c r="AZ40" i="15"/>
  <c r="M40" i="15"/>
  <c r="BC40" i="15"/>
  <c r="AI10" i="15"/>
  <c r="AI34" i="15" s="1"/>
  <c r="AI10" i="16"/>
  <c r="AI34" i="16" s="1"/>
  <c r="AI10" i="14"/>
  <c r="AI34" i="14" s="1"/>
  <c r="E10" i="15"/>
  <c r="E34" i="15" s="1"/>
  <c r="E10" i="16"/>
  <c r="E34" i="16" s="1"/>
  <c r="E10" i="14"/>
  <c r="E34" i="14" s="1"/>
  <c r="AU10" i="15"/>
  <c r="AU34" i="15" s="1"/>
  <c r="AU10" i="16"/>
  <c r="AU34" i="16" s="1"/>
  <c r="AU10" i="14"/>
  <c r="AU34" i="14" s="1"/>
  <c r="Q40" i="14"/>
  <c r="AO10" i="15"/>
  <c r="AO34" i="15" s="1"/>
  <c r="AO10" i="16"/>
  <c r="AO34" i="16" s="1"/>
  <c r="AO10" i="14"/>
  <c r="AO34" i="14" s="1"/>
  <c r="AZ40" i="16"/>
  <c r="E40" i="16"/>
  <c r="G10" i="15"/>
  <c r="G34" i="15" s="1"/>
  <c r="G10" i="16"/>
  <c r="G34" i="16" s="1"/>
  <c r="G10" i="14"/>
  <c r="G34" i="14" s="1"/>
  <c r="AW10" i="15"/>
  <c r="AW34" i="15" s="1"/>
  <c r="AW10" i="16"/>
  <c r="AW34" i="16" s="1"/>
  <c r="AW10" i="14"/>
  <c r="AW34" i="14" s="1"/>
  <c r="AK10" i="15"/>
  <c r="AK34" i="15" s="1"/>
  <c r="AK10" i="16"/>
  <c r="AK34" i="16" s="1"/>
  <c r="AK10" i="14"/>
  <c r="AK34" i="14" s="1"/>
  <c r="Y10" i="15"/>
  <c r="Y34" i="15" s="1"/>
  <c r="Y10" i="16"/>
  <c r="Y34" i="16" s="1"/>
  <c r="Y10" i="14"/>
  <c r="Y34" i="14" s="1"/>
  <c r="AQ10" i="15"/>
  <c r="AQ34" i="15" s="1"/>
  <c r="AQ10" i="16"/>
  <c r="AQ34" i="16" s="1"/>
  <c r="AQ10" i="14"/>
  <c r="AQ34" i="14" s="1"/>
  <c r="BA10" i="15"/>
  <c r="BA34" i="15" s="1"/>
  <c r="BA10" i="16"/>
  <c r="BA34" i="16" s="1"/>
  <c r="BA10" i="14"/>
  <c r="BA34" i="14" s="1"/>
  <c r="M10" i="15"/>
  <c r="M34" i="15" s="1"/>
  <c r="M10" i="16"/>
  <c r="M34" i="16" s="1"/>
  <c r="M10" i="14"/>
  <c r="M34" i="14" s="1"/>
  <c r="AZ40" i="14"/>
  <c r="E40" i="14"/>
  <c r="G40" i="14"/>
  <c r="BB40" i="14"/>
  <c r="AZ41" i="13"/>
  <c r="BB41" i="12"/>
  <c r="AE41" i="13"/>
  <c r="AO10" i="13"/>
  <c r="AO35" i="13" s="1"/>
  <c r="AO10" i="12"/>
  <c r="AO35" i="12" s="1"/>
  <c r="M10" i="13"/>
  <c r="M35" i="13" s="1"/>
  <c r="M10" i="12"/>
  <c r="M35" i="12" s="1"/>
  <c r="G41" i="12"/>
  <c r="AI10" i="13"/>
  <c r="AI35" i="13" s="1"/>
  <c r="AI10" i="12"/>
  <c r="AI35" i="12" s="1"/>
  <c r="W10" i="13"/>
  <c r="W35" i="13" s="1"/>
  <c r="W10" i="12"/>
  <c r="W35" i="12" s="1"/>
  <c r="AW10" i="13"/>
  <c r="AW35" i="13" s="1"/>
  <c r="AW10" i="12"/>
  <c r="AW35" i="12" s="1"/>
  <c r="K10" i="13"/>
  <c r="K35" i="13" s="1"/>
  <c r="K10" i="12"/>
  <c r="K35" i="12" s="1"/>
  <c r="Q10" i="13"/>
  <c r="Q35" i="13" s="1"/>
  <c r="Q10" i="12"/>
  <c r="Q35" i="12" s="1"/>
  <c r="AU10" i="13"/>
  <c r="AU35" i="13" s="1"/>
  <c r="AU10" i="12"/>
  <c r="AU35" i="12" s="1"/>
  <c r="AU41" i="12" s="1"/>
  <c r="G41" i="13"/>
  <c r="G10" i="13"/>
  <c r="G35" i="13" s="1"/>
  <c r="G10" i="12"/>
  <c r="G35" i="12" s="1"/>
  <c r="AK10" i="13"/>
  <c r="AK35" i="13" s="1"/>
  <c r="AK10" i="12"/>
  <c r="AK35" i="12" s="1"/>
  <c r="BE10" i="12"/>
  <c r="BE35" i="12" s="1"/>
  <c r="BE10" i="13"/>
  <c r="BE35" i="13" s="1"/>
  <c r="AE10" i="13"/>
  <c r="AE35" i="13" s="1"/>
  <c r="AE10" i="12"/>
  <c r="AE35" i="12" s="1"/>
  <c r="Y10" i="13"/>
  <c r="Y35" i="13" s="1"/>
  <c r="Y10" i="12"/>
  <c r="Y35" i="12" s="1"/>
  <c r="AQ10" i="13"/>
  <c r="AQ35" i="13" s="1"/>
  <c r="AQ10" i="12"/>
  <c r="AQ35" i="12" s="1"/>
  <c r="M41" i="12"/>
  <c r="AZ41" i="12"/>
  <c r="BC10" i="13"/>
  <c r="BC35" i="13" s="1"/>
  <c r="BC10" i="12"/>
  <c r="BC35" i="12" s="1"/>
  <c r="BA10" i="12"/>
  <c r="BA35" i="12" s="1"/>
  <c r="BA10" i="13"/>
  <c r="BA35" i="13" s="1"/>
  <c r="E10" i="13"/>
  <c r="E35" i="13" s="1"/>
  <c r="E10" i="12"/>
  <c r="E35" i="12" s="1"/>
  <c r="AC10" i="13"/>
  <c r="AC35" i="13" s="1"/>
  <c r="AC10" i="12"/>
  <c r="AC35" i="12" s="1"/>
  <c r="M41" i="13"/>
  <c r="BC41" i="12" l="1"/>
</calcChain>
</file>

<file path=xl/sharedStrings.xml><?xml version="1.0" encoding="utf-8"?>
<sst xmlns="http://schemas.openxmlformats.org/spreadsheetml/2006/main" count="2228" uniqueCount="478">
  <si>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</si>
  <si>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</si>
  <si>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</si>
  <si>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</si>
  <si>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</si>
  <si>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</si>
  <si>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</si>
  <si>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</si>
  <si>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</si>
  <si>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</si>
  <si>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</si>
  <si>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</si>
  <si>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</si>
  <si>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</si>
  <si>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</si>
  <si>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</si>
  <si>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</si>
  <si>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</si>
  <si>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</si>
  <si>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</si>
  <si>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</si>
  <si>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</si>
  <si>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</si>
  <si>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</si>
  <si>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</si>
  <si>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</si>
  <si>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</si>
  <si>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</si>
  <si>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</si>
  <si>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</si>
  <si>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</si>
  <si>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</si>
  <si>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</si>
  <si>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</si>
  <si>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</si>
  <si>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</si>
  <si>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</si>
  <si>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</si>
  <si>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</si>
  <si>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</si>
  <si>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</si>
  <si>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</si>
  <si>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</si>
  <si>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</si>
  <si>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</si>
  <si>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</si>
  <si>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</si>
  <si>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</si>
  <si>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</si>
  <si>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</si>
  <si>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</si>
  <si>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</si>
  <si>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</si>
  <si>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</si>
  <si>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</si>
  <si>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</si>
  <si>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</si>
  <si>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</si>
  <si>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</si>
  <si>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</si>
  <si>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</si>
  <si>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</si>
  <si>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</si>
  <si>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</si>
  <si>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Szakharcászat</t>
  </si>
  <si>
    <t>Digitális technika HT</t>
  </si>
  <si>
    <t>Gépelemek II.</t>
  </si>
  <si>
    <t>Gyártástechnológia</t>
  </si>
  <si>
    <t>Rendszerben tartás I.</t>
  </si>
  <si>
    <t>Belsőégésű motorok és vezérlésük</t>
  </si>
  <si>
    <t>Harc- és gépjárművek szerkezete I.</t>
  </si>
  <si>
    <t>Harc- és gépjárművek szerkezete II.</t>
  </si>
  <si>
    <t>ÉÉ</t>
  </si>
  <si>
    <t>Közös közszolgálati gyakorlat</t>
  </si>
  <si>
    <t>Lövészfegyver anyagismeret</t>
  </si>
  <si>
    <t>Általános lövegszerkezettan</t>
  </si>
  <si>
    <t>Üzembentartás  FV I.</t>
  </si>
  <si>
    <t>Fegyverzettechnikai biztosítás</t>
  </si>
  <si>
    <t>HSN és rakétatechnikai eszközök anyagismerete</t>
  </si>
  <si>
    <t>ÉÉ(Z)</t>
  </si>
  <si>
    <t>K(Z)</t>
  </si>
  <si>
    <t>GYJ</t>
  </si>
  <si>
    <t>Közgazdaságtan I.</t>
  </si>
  <si>
    <t>Közgazdaságtan II.</t>
  </si>
  <si>
    <t>HK925A131</t>
  </si>
  <si>
    <t>HKHFKTA03</t>
  </si>
  <si>
    <t>Hadtörténelem</t>
  </si>
  <si>
    <t>HK925A141</t>
  </si>
  <si>
    <t>Szabadon választható 4.</t>
  </si>
  <si>
    <t>A</t>
  </si>
  <si>
    <t>Dr. Tóth Bence</t>
  </si>
  <si>
    <t>Dr. Gyarmati József</t>
  </si>
  <si>
    <t>Dr. Vég Róbert László</t>
  </si>
  <si>
    <t>Dr. Gávay György Viktor</t>
  </si>
  <si>
    <t>Anyagismeret</t>
  </si>
  <si>
    <t>Javítástechnológia</t>
  </si>
  <si>
    <t>Machine element design</t>
  </si>
  <si>
    <t>Harcjármű vezetés</t>
  </si>
  <si>
    <t>Korszerű harc- és gépjárművek a modern kor háborúiban</t>
  </si>
  <si>
    <t>Korszerű lőfegyverek és tüzérség a modern kor háborúiban</t>
  </si>
  <si>
    <t>Korszerű robotok a modern kor háborúiban</t>
  </si>
  <si>
    <t>Gépjármű villamos berendezések</t>
  </si>
  <si>
    <t>Optika</t>
  </si>
  <si>
    <t>HKÖMTA800</t>
  </si>
  <si>
    <t>HKÖMTA611</t>
  </si>
  <si>
    <t>HK925A194</t>
  </si>
  <si>
    <t>Számvitel I. (Alapok)</t>
  </si>
  <si>
    <t>Ellátó alegységek vezetése</t>
  </si>
  <si>
    <t>Pénzügyi gazdasági elemzés</t>
  </si>
  <si>
    <t>Katonai ellátás- és szolgáltatásmenedzsment</t>
  </si>
  <si>
    <t>Katonai erőforrás- és környezetgazdaságtan</t>
  </si>
  <si>
    <t>Katonai gazdálkodás HA</t>
  </si>
  <si>
    <t>Ruházati ellátás</t>
  </si>
  <si>
    <t>Üzemanyag ellátás</t>
  </si>
  <si>
    <t>Élelmezési ellátás</t>
  </si>
  <si>
    <t>Elhelyezési-, humán- és térképanyag ellátás</t>
  </si>
  <si>
    <t>Katonai pénzügyi ellátás I.</t>
  </si>
  <si>
    <t>Számvitel II. (Költségvetési számvitel I.)</t>
  </si>
  <si>
    <t>Pénzügyi-gazdasági ellenőrzés alapjai</t>
  </si>
  <si>
    <t>Katonai pénzügyi ellátás II.</t>
  </si>
  <si>
    <t>Számvitel III. (Költségvetési számvitel II.)</t>
  </si>
  <si>
    <t>Az MH készenléti fokozatainak pénzügyi biztosítása</t>
  </si>
  <si>
    <t>Világgazdaság rendszerének működési alapjai</t>
  </si>
  <si>
    <t>Vállalati információs rendszerek</t>
  </si>
  <si>
    <t>Hadtáp, Pénzügyi és Katonai Közlekedési Tanszék</t>
  </si>
  <si>
    <t>Dr. Fülöp Katalin</t>
  </si>
  <si>
    <t>Dr. Szászi Gábor</t>
  </si>
  <si>
    <t>Győrfyné Dr. Kukoda Andrea</t>
  </si>
  <si>
    <t>Dr. Taksás Balázs</t>
  </si>
  <si>
    <t>Természettudományi Tanszék</t>
  </si>
  <si>
    <t>Dr. Pap Andrea</t>
  </si>
  <si>
    <t>Szajkó Gyula</t>
  </si>
  <si>
    <t>Dr. Kenessei Zsolt</t>
  </si>
  <si>
    <t>Dr. Kiss Gabriella</t>
  </si>
  <si>
    <t>Idegennyelvi és Szaknyelvi Lektorátus</t>
  </si>
  <si>
    <t>Dr. Sári Gábor</t>
  </si>
  <si>
    <t>Dr. Hutkai Zsuzsanna</t>
  </si>
  <si>
    <t>Dr. Szabó Ildikó</t>
  </si>
  <si>
    <t>Katonai alapfelkészítés</t>
  </si>
  <si>
    <t>Dr. Fábos Róbert</t>
  </si>
  <si>
    <t>Szakdolgozat védés KÖ</t>
  </si>
  <si>
    <t>Záróvizsga KÖ</t>
  </si>
  <si>
    <t>Szállító alegységek vezetése II.</t>
  </si>
  <si>
    <t>Katonai szállításszervezés III.</t>
  </si>
  <si>
    <t xml:space="preserve">Közlekedési-szállító alegységek műveleti alkalmazása II. </t>
  </si>
  <si>
    <t>Katonai gazdálkodás KÖ</t>
  </si>
  <si>
    <t>Katonai szállításszervezés II.</t>
  </si>
  <si>
    <t>Közlekedési-szállító alegységek műveleti alkalmazása I.</t>
  </si>
  <si>
    <t>Katonai közlekedési informatika</t>
  </si>
  <si>
    <t>Katonai szállításszervezés I.</t>
  </si>
  <si>
    <t>Közlekedési folyamatok szabályozási rendszere II.</t>
  </si>
  <si>
    <t>Katonai szállító járművek II.</t>
  </si>
  <si>
    <t>Katonai közlekedés üzemtana</t>
  </si>
  <si>
    <t>Közlekedési technika</t>
  </si>
  <si>
    <t>Közlekedési hálózatok</t>
  </si>
  <si>
    <t>Közlekedési folyamatok szabályozási rendszere I.</t>
  </si>
  <si>
    <t>Teljes idejű képzésben, nappali munkarend szerint tanuló hallgatók részére</t>
  </si>
  <si>
    <t xml:space="preserve">Közlekedésbiztonság </t>
  </si>
  <si>
    <t>Fenntarthatóság a katonai logisztikában</t>
  </si>
  <si>
    <t>Nyitrai Mihály</t>
  </si>
  <si>
    <t xml:space="preserve">Közlekedéspolitika </t>
  </si>
  <si>
    <t>Intelligens közlekedési rendszer</t>
  </si>
  <si>
    <t>Logisztikai műveletek tervezése</t>
  </si>
  <si>
    <t>NATO informatikai rendszerek</t>
  </si>
  <si>
    <t>Dr. Horváth István</t>
  </si>
  <si>
    <t>Mechanika LOG 2</t>
  </si>
  <si>
    <t>Mechanika LOG 1</t>
  </si>
  <si>
    <t>Valószínűségszámítás LOG</t>
  </si>
  <si>
    <t>HK925A190</t>
  </si>
  <si>
    <t>Döntéselőkészítés matematikai alapjai LOG</t>
  </si>
  <si>
    <t>HK925A191</t>
  </si>
  <si>
    <t>Mathematical Fundamentals of Decision Theory LOG</t>
  </si>
  <si>
    <t>HK925A192</t>
  </si>
  <si>
    <t>Számítógépes vizualizáció és problémamegoldás LOG</t>
  </si>
  <si>
    <t>HK925A193</t>
  </si>
  <si>
    <t>Computer visualisation and problem solving LOG</t>
  </si>
  <si>
    <t>HK925A195</t>
  </si>
  <si>
    <t>Probability theory LOG</t>
  </si>
  <si>
    <t>KATONAI LOGISZTIKA ALAPKÉPZÉSI SZAK</t>
  </si>
  <si>
    <t>Záróvizsga PÜ</t>
  </si>
  <si>
    <t>Szakdolgozat védés PÜ</t>
  </si>
  <si>
    <t>Záróvizsga HA</t>
  </si>
  <si>
    <t>Szakdolgozat védés HA</t>
  </si>
  <si>
    <t>Haditechnikai Tanszék</t>
  </si>
  <si>
    <t>Defense Economics</t>
  </si>
  <si>
    <t>Basics of Finance</t>
  </si>
  <si>
    <t xml:space="preserve">Dr. Prókainé dr. Kovács Tímea </t>
  </si>
  <si>
    <t>Katonai Testnevelési és Sportközpont</t>
  </si>
  <si>
    <t>Molnár Imre</t>
  </si>
  <si>
    <t>Államtudomámyi és Nemzetközi Tanulmányok Kar</t>
  </si>
  <si>
    <t xml:space="preserve">Dr. Boda Mihály </t>
  </si>
  <si>
    <t>Dr. Kovács Gábor</t>
  </si>
  <si>
    <t>Dr. Négyesi Lajos</t>
  </si>
  <si>
    <t xml:space="preserve">Dr. Petruska Ferenc </t>
  </si>
  <si>
    <t>Lövészdandár logisztikai támogatásának alapjai</t>
  </si>
  <si>
    <t>Gazdasági- és pénzügyi jog alapjai</t>
  </si>
  <si>
    <t>Military Logistics</t>
  </si>
  <si>
    <t>Korszerű repülőgépek a modern kor háborúiban</t>
  </si>
  <si>
    <t>Katonai testnevelés II.</t>
  </si>
  <si>
    <t>Katonai testnevelés III.</t>
  </si>
  <si>
    <t>Katonai testnevelés IV.</t>
  </si>
  <si>
    <t>Katonai testnevelés V.</t>
  </si>
  <si>
    <t>Katonai testnevelés VI.</t>
  </si>
  <si>
    <t>Katonai testnevelés VII.</t>
  </si>
  <si>
    <t>Költségvetési számvitel</t>
  </si>
  <si>
    <t>RRVTB06</t>
  </si>
  <si>
    <t>STANAG 2 nyelvvizsga kritérium</t>
  </si>
  <si>
    <t>HKISZLA118</t>
  </si>
  <si>
    <t>HKÖMTA901</t>
  </si>
  <si>
    <t>HKÖMTA902</t>
  </si>
  <si>
    <t>Egységes Gyalogostiszti felkészítés I.</t>
  </si>
  <si>
    <t>HKÖMTA903</t>
  </si>
  <si>
    <t>Egységes Gyalogostiszti felkészítés II.</t>
  </si>
  <si>
    <t>HKÖMTA904</t>
  </si>
  <si>
    <t>Egységes Gyalogostiszti felkészítés III.</t>
  </si>
  <si>
    <t>Gyalogos Lövész alapozó felkészítés</t>
  </si>
  <si>
    <t>Szakdolgozat készítés</t>
  </si>
  <si>
    <t>Alapkiképzés módszertana</t>
  </si>
  <si>
    <t>ÁÁJTB06</t>
  </si>
  <si>
    <t>Nemzetközi feladatok pénzügyi biztosítása</t>
  </si>
  <si>
    <t>Anyagmozgatás-raktározás-csomagolás</t>
  </si>
  <si>
    <t xml:space="preserve">Multinational Solutions in Support to Operations </t>
  </si>
  <si>
    <t>Gulyás György</t>
  </si>
  <si>
    <t xml:space="preserve">Hadijog és honvédelmi jog   </t>
  </si>
  <si>
    <t xml:space="preserve">HKHJITA084  </t>
  </si>
  <si>
    <t>Katonai vezetés alapjai</t>
  </si>
  <si>
    <t>HADTÁP SZAKIRÁNY</t>
  </si>
  <si>
    <t>KATONAI KÖZLEKEDÉSI SZAKIRÁNY</t>
  </si>
  <si>
    <t>HADITECHNIKAI SZAKIRÁNY (páncélos- és gépjárműtechnikai modul)</t>
  </si>
  <si>
    <t>HADITECHNIKAI SZAKIRÁNY (fegyverzettechnikai modul)</t>
  </si>
  <si>
    <t>KATONAI PÉNZÜGYI SZAKIRÁNY</t>
  </si>
  <si>
    <t>Lövészzászlóalj műveleteinek logisztikai támogatása</t>
  </si>
  <si>
    <t>Üzemfenntartás</t>
  </si>
  <si>
    <t>Gyj(Z)</t>
  </si>
  <si>
    <t>Pénzügyi és államháztartási ismeretek</t>
  </si>
  <si>
    <t>GY(Z)</t>
  </si>
  <si>
    <t>Hadtáp anyagismeret és szaktechnika</t>
  </si>
  <si>
    <t>Szabadon választható 5.</t>
  </si>
  <si>
    <t>Haditechnikai műszaki alapismeretek</t>
  </si>
  <si>
    <t>Alkalmazott mechanika</t>
  </si>
  <si>
    <t>Elektrotechnika HT II</t>
  </si>
  <si>
    <t>Gépjárművek és biztonságtechnikája</t>
  </si>
  <si>
    <t>Logisztikai támogatás alapjai</t>
  </si>
  <si>
    <t>Ludovika Fesztivál Szabadegyetem</t>
  </si>
  <si>
    <t>LFSZEB01</t>
  </si>
  <si>
    <t>Pénzügyi és államháztartási ismeretek II.</t>
  </si>
  <si>
    <t>Katonai szállító járművek I.</t>
  </si>
  <si>
    <t>Döntéselőkészítési módszerek LG</t>
  </si>
  <si>
    <t>HK925A142</t>
  </si>
  <si>
    <t>Dr. Hegedús Ernő</t>
  </si>
  <si>
    <t>Végvári Zsolt</t>
  </si>
  <si>
    <t>Sebők István</t>
  </si>
  <si>
    <t xml:space="preserve">HKHFKTA20 </t>
  </si>
  <si>
    <t>HKMTTA14</t>
  </si>
  <si>
    <t>HKKVTA04</t>
  </si>
  <si>
    <t>Dr. Horváth Tibor</t>
  </si>
  <si>
    <t>Dr. Ujházy László</t>
  </si>
  <si>
    <t>(K(Z)</t>
  </si>
  <si>
    <t>érvényes 2025/2026-os tanévtől felmenő rendszerben</t>
  </si>
  <si>
    <t>Anyagkezelés információs rendszere</t>
  </si>
  <si>
    <t>Pénzügymenedzsment</t>
  </si>
  <si>
    <t>Adózási és társadalombiztosítási ismeretek</t>
  </si>
  <si>
    <t>Gazdasági adatelemzés</t>
  </si>
  <si>
    <t>Kontrolling</t>
  </si>
  <si>
    <t>HKHPKA7100</t>
  </si>
  <si>
    <t>HKHPKA7326</t>
  </si>
  <si>
    <t>A logisztika alapjai</t>
  </si>
  <si>
    <t>Idegen hadseregek-ismerete és drón felhasználás</t>
  </si>
  <si>
    <t>Staitisztika</t>
  </si>
  <si>
    <t>HKHPKA7128</t>
  </si>
  <si>
    <t>Civilizációnk kihívásai</t>
  </si>
  <si>
    <t>HKHPKA7130</t>
  </si>
  <si>
    <t>Katonai vezetői döntéshozatal</t>
  </si>
  <si>
    <t>HKHPKA7329</t>
  </si>
  <si>
    <t>HKHPKA7104</t>
  </si>
  <si>
    <t>Gazdálkodás és menedzsment</t>
  </si>
  <si>
    <t>HKHPKA729</t>
  </si>
  <si>
    <t>HKHDTA703</t>
  </si>
  <si>
    <t>HKHPKA7117</t>
  </si>
  <si>
    <t>Beszerzési ismeretek</t>
  </si>
  <si>
    <t>HKHPKA731</t>
  </si>
  <si>
    <t>HKHDTA705</t>
  </si>
  <si>
    <t>HKHDTA732</t>
  </si>
  <si>
    <t>HKHDTA745</t>
  </si>
  <si>
    <t>HKHDTA739</t>
  </si>
  <si>
    <t>HKHDTA733</t>
  </si>
  <si>
    <t>Harcjármű fedélzeti rendszerek</t>
  </si>
  <si>
    <t>HKHDTA734</t>
  </si>
  <si>
    <t>Üzemanyag ellátó rendszerek</t>
  </si>
  <si>
    <t>HKHDTA765</t>
  </si>
  <si>
    <t>HKHDTA735</t>
  </si>
  <si>
    <t>HKHDTA736</t>
  </si>
  <si>
    <t>HKHDTA738</t>
  </si>
  <si>
    <t>Lőszer anyagismeret</t>
  </si>
  <si>
    <t>HKHDTA740</t>
  </si>
  <si>
    <t>HKHDTA741</t>
  </si>
  <si>
    <t>HKHDTA743</t>
  </si>
  <si>
    <t>HKHPKA7524</t>
  </si>
  <si>
    <t>HKHPKA7529</t>
  </si>
  <si>
    <t>HKHDTA742</t>
  </si>
  <si>
    <t>HKHPKA7525</t>
  </si>
  <si>
    <t>HKHPKA7523</t>
  </si>
  <si>
    <t>HKHPKA7526</t>
  </si>
  <si>
    <t>HKHPKA7124</t>
  </si>
  <si>
    <t>HKHPKA7380</t>
  </si>
  <si>
    <t>HKHPKA7336</t>
  </si>
  <si>
    <t>HKHPKA7381</t>
  </si>
  <si>
    <t>HKHPKA7382</t>
  </si>
  <si>
    <t>Közlekedési rendszer védelmi felkészítése</t>
  </si>
  <si>
    <t>HKHPKA7383</t>
  </si>
  <si>
    <t>HKHPKA7314</t>
  </si>
  <si>
    <t>HKHPKA7384</t>
  </si>
  <si>
    <t>HKHPKA7385</t>
  </si>
  <si>
    <t>HKHPKA730</t>
  </si>
  <si>
    <t>HKHPKA716</t>
  </si>
  <si>
    <t>HKHPKA7724</t>
  </si>
  <si>
    <t>HKHPKA7703</t>
  </si>
  <si>
    <t>HKHPKA7723</t>
  </si>
  <si>
    <t>HKHPKA7701</t>
  </si>
  <si>
    <t>HKHPKA7713</t>
  </si>
  <si>
    <t>HKHPKA7714</t>
  </si>
  <si>
    <t>HKHPKA7533</t>
  </si>
  <si>
    <t>HKHPKA7534</t>
  </si>
  <si>
    <t>HKHPKA7129</t>
  </si>
  <si>
    <t>HKHPKA7107</t>
  </si>
  <si>
    <t>HKHPKA7125</t>
  </si>
  <si>
    <t>HKHPKA7502</t>
  </si>
  <si>
    <t>HKHPKA7123</t>
  </si>
  <si>
    <t>HKHPKA7507</t>
  </si>
  <si>
    <t>HKHPKA7114</t>
  </si>
  <si>
    <t>HKHPKA7131</t>
  </si>
  <si>
    <t>HKHPKA7121</t>
  </si>
  <si>
    <t>HKHPKA7132</t>
  </si>
  <si>
    <t>HKHPKA7133</t>
  </si>
  <si>
    <t>HKHPKA7134</t>
  </si>
  <si>
    <t>Szabadon választható 6.</t>
  </si>
  <si>
    <t>HKHPKA7120</t>
  </si>
  <si>
    <t>HKHPKA7337</t>
  </si>
  <si>
    <t>HKHPKA7331</t>
  </si>
  <si>
    <t>HKHPKA7307</t>
  </si>
  <si>
    <t>HKHPKA7330</t>
  </si>
  <si>
    <t>HKHPKA7310</t>
  </si>
  <si>
    <t>HKHPKA7335</t>
  </si>
  <si>
    <t>HKHPKA7315</t>
  </si>
  <si>
    <t>HKHPKA7332</t>
  </si>
  <si>
    <t>HKHPKA7318</t>
  </si>
  <si>
    <t>HKHPKA7313</t>
  </si>
  <si>
    <t>HKHPKA7311</t>
  </si>
  <si>
    <t>HKHPKA7333</t>
  </si>
  <si>
    <t>HKHPKA7320</t>
  </si>
  <si>
    <t>HKHPKA7334</t>
  </si>
  <si>
    <t>HKHPKA7322</t>
  </si>
  <si>
    <t>Szállító alegységek vezetése I.</t>
  </si>
  <si>
    <t>HKHPKA7399</t>
  </si>
  <si>
    <t>HKHPKA7398</t>
  </si>
  <si>
    <t>HKHDTA758</t>
  </si>
  <si>
    <t>HKHDTA759</t>
  </si>
  <si>
    <t>HKHDTA760</t>
  </si>
  <si>
    <t>HKHDTA761</t>
  </si>
  <si>
    <t>HKHDTA710</t>
  </si>
  <si>
    <t>HKHDTA753</t>
  </si>
  <si>
    <t>HKHDTA712</t>
  </si>
  <si>
    <t>HKHDTA762</t>
  </si>
  <si>
    <t>HKHDTA763</t>
  </si>
  <si>
    <t>HKHDTA716</t>
  </si>
  <si>
    <t>HKHDTA764</t>
  </si>
  <si>
    <t>HKHDTA718</t>
  </si>
  <si>
    <t>Rendszerben tartás II.</t>
  </si>
  <si>
    <t>HKHDTA7102</t>
  </si>
  <si>
    <t>HKHDTA7103</t>
  </si>
  <si>
    <t>HKHDTA725</t>
  </si>
  <si>
    <t>HKHDTA767</t>
  </si>
  <si>
    <t>HKHDTA727</t>
  </si>
  <si>
    <t>HKHDTA757</t>
  </si>
  <si>
    <t>HKHDTA7104</t>
  </si>
  <si>
    <t>HKHDTA7105</t>
  </si>
  <si>
    <t>HKHPKA7522</t>
  </si>
  <si>
    <t>Költségvetési elemzés-ellenőrzés</t>
  </si>
  <si>
    <t>HKHPKA7514</t>
  </si>
  <si>
    <t>HKHPKA7530</t>
  </si>
  <si>
    <t>HKHPKA7508</t>
  </si>
  <si>
    <t>HKHPKA7515</t>
  </si>
  <si>
    <t>HKHPKA7535</t>
  </si>
  <si>
    <t>HKHPKA7536</t>
  </si>
  <si>
    <t>HKHPKA7509</t>
  </si>
  <si>
    <t>HKHPKA7537</t>
  </si>
  <si>
    <t>HKHPKA7521</t>
  </si>
  <si>
    <t>HKHPKA7520</t>
  </si>
  <si>
    <t>HK925A112</t>
  </si>
  <si>
    <t>HK925A122</t>
  </si>
  <si>
    <t>Matematika KLG I.</t>
  </si>
  <si>
    <t>Matematika KLG II.</t>
  </si>
  <si>
    <t>HKHDTA754</t>
  </si>
  <si>
    <t>Karbantartás és javításszervezés</t>
  </si>
  <si>
    <t>HKHDTA755</t>
  </si>
  <si>
    <t>Méréstechnika</t>
  </si>
  <si>
    <t>HKHDTA766</t>
  </si>
  <si>
    <t>Szakmai gyakorlat HA</t>
  </si>
  <si>
    <t>Szakmai gyakorlat PÜ</t>
  </si>
  <si>
    <t>Szakmai gyakorlat FV</t>
  </si>
  <si>
    <t>Szakmai gyakorlat PC</t>
  </si>
  <si>
    <t>Szakmai gyakorlat KK</t>
  </si>
  <si>
    <t>Záróvizsga FV</t>
  </si>
  <si>
    <t>Szakdolgozat védés FV</t>
  </si>
  <si>
    <t>Záróvizsga PC</t>
  </si>
  <si>
    <t>Szakdolgozat védés PC</t>
  </si>
  <si>
    <t>HKHPKA7135</t>
  </si>
  <si>
    <t>HKHPKA7540</t>
  </si>
  <si>
    <t>HKHPKA7001</t>
  </si>
  <si>
    <t>HKHPKA7003</t>
  </si>
  <si>
    <t>HKHPKA7519</t>
  </si>
  <si>
    <t>HKHPKA7005</t>
  </si>
  <si>
    <t>HKHPKA7538</t>
  </si>
  <si>
    <t>HKHPKA7539</t>
  </si>
  <si>
    <t>Prof. Dr. Siposné Kecskeméthy Klára</t>
  </si>
  <si>
    <t>HKHDTA768</t>
  </si>
  <si>
    <t>HKHDTA769</t>
  </si>
  <si>
    <t>HKISZLA116</t>
  </si>
  <si>
    <t>Szakmai Angol (Katonai)</t>
  </si>
  <si>
    <t>Vállalati pénzügyek I.</t>
  </si>
  <si>
    <t>Vállalati pénzügyek II.</t>
  </si>
  <si>
    <t>Adózási ismeretek</t>
  </si>
  <si>
    <t>Dudás Tamás</t>
  </si>
  <si>
    <t>Prof. Dr. Nagyernyei-Szabó Ádám Sándor</t>
  </si>
  <si>
    <t>Műveleti Logisztikai Tanszék</t>
  </si>
  <si>
    <t>Dr. Derzsényi Attila</t>
  </si>
  <si>
    <t>Fehér András</t>
  </si>
  <si>
    <t>Prof. Dr. Kovács László</t>
  </si>
  <si>
    <t>Elektronikai Hadviselés Tanszék</t>
  </si>
  <si>
    <t>HKTSKA37</t>
  </si>
  <si>
    <t>HKTSKA35</t>
  </si>
  <si>
    <t>HKTSKA36</t>
  </si>
  <si>
    <t>HKTSKA32</t>
  </si>
  <si>
    <t>HKTSKA33</t>
  </si>
  <si>
    <t>HKTSKA34</t>
  </si>
  <si>
    <t>HK925A605</t>
  </si>
  <si>
    <t>Mathematics and Reality</t>
  </si>
  <si>
    <t>Dr. Székely Gergely</t>
  </si>
  <si>
    <t>HK925A600</t>
  </si>
  <si>
    <t>Matematika VF</t>
  </si>
  <si>
    <t>Pintér Sándor</t>
  </si>
  <si>
    <t>HKEHVA736</t>
  </si>
  <si>
    <t>Drónoperátori alapismeretek</t>
  </si>
  <si>
    <t>Szatmári Balázs</t>
  </si>
  <si>
    <t>HK925A602</t>
  </si>
  <si>
    <t>Modern fizika</t>
  </si>
  <si>
    <t>Modern Physics</t>
  </si>
  <si>
    <t>HK925A603</t>
  </si>
  <si>
    <t>HK925A610</t>
  </si>
  <si>
    <t>HK925A612</t>
  </si>
  <si>
    <t>Tudománytörténet</t>
  </si>
  <si>
    <t>Bevezetés a csillagászatba</t>
  </si>
  <si>
    <t>Prof. Dr. Horváth István</t>
  </si>
  <si>
    <t>Dr. Rácz István</t>
  </si>
  <si>
    <t>Gépjárművek és azok biztonságtechnikája</t>
  </si>
  <si>
    <t>Basics of Economic and Financial Law</t>
  </si>
  <si>
    <t>Basic Knowledge of Global Economic System</t>
  </si>
  <si>
    <t>„Szent László Program – Erdély felfedezése”</t>
  </si>
  <si>
    <t>ÁEKMTB55</t>
  </si>
  <si>
    <t>Összfegyvernemi Harcászati Tanszék</t>
  </si>
  <si>
    <t>Katonai Vezetéstudományi Tanszék</t>
  </si>
  <si>
    <t>Honvédelmi Jogi és Igazgatási Tanszék</t>
  </si>
  <si>
    <t>Harctámogató Tanszék</t>
  </si>
  <si>
    <t>Hadtörténelem Tanszék</t>
  </si>
  <si>
    <t>Informatikai Tanszék</t>
  </si>
  <si>
    <t>RTK, Rendészeti Vezetéstudományi Tanszék</t>
  </si>
  <si>
    <t>ÁÁJTV29</t>
  </si>
  <si>
    <t>Magyar katonaköltők és -írók, különös tekintettel Békássy Ferencre és Hamvas Bélára</t>
  </si>
  <si>
    <t>ÁÁJTV27</t>
  </si>
  <si>
    <t>A Biblia kultúrtörténeti hatása a nyugati világban</t>
  </si>
  <si>
    <t>ÁÁJTV28</t>
  </si>
  <si>
    <t>Vallás és kultusz a Római Birodalomban</t>
  </si>
  <si>
    <t>HKISZLA311</t>
  </si>
  <si>
    <t>Szakmai angol STANAG 3</t>
  </si>
  <si>
    <t>HKISZLA312</t>
  </si>
  <si>
    <t>Német középfokú kommunikációs készség fejlesztése </t>
  </si>
  <si>
    <t>HKISZLA313</t>
  </si>
  <si>
    <t>Francia középfokú kommunikációs készség fejlesztése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</si>
</sst>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\-??\ _F_t_-;_-@_-"/>
    <numFmt numFmtId="165" formatCode="_-* #,##0\ _F_t_-;\-* #,##0\ _F_t_-;_-* \-??\ _F_t_-;_-@_-"/>
  </numFmts>
  <fonts count="59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2"/>
      <color rgb="FF00B05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Arial Narrow"/>
      <family val="2"/>
      <charset val="238"/>
    </font>
    <font>
      <i/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0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trike/>
      <sz val="12"/>
      <color rgb="FFFF0000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2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</borders>
  <cellStyleXfs count="5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7" borderId="1" applyNumberFormat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16" borderId="5" applyNumberFormat="0" applyAlignment="0" applyProtection="0"/>
    <xf numFmtId="164" fontId="35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35" fillId="17" borderId="7" applyNumberForma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8" fillId="0" borderId="0"/>
    <xf numFmtId="0" fontId="22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23" borderId="0" applyNumberFormat="0" applyBorder="0" applyAlignment="0" applyProtection="0"/>
    <xf numFmtId="0" fontId="21" fillId="22" borderId="1" applyNumberFormat="0" applyAlignment="0" applyProtection="0"/>
    <xf numFmtId="9" fontId="35" fillId="0" borderId="0" applyFill="0" applyBorder="0" applyAlignment="0" applyProtection="0"/>
    <xf numFmtId="0" fontId="37" fillId="0" borderId="0"/>
    <xf numFmtId="0" fontId="4" fillId="0" borderId="0"/>
    <xf numFmtId="0" fontId="3" fillId="0" borderId="0"/>
    <xf numFmtId="0" fontId="40" fillId="0" borderId="0"/>
    <xf numFmtId="0" fontId="35" fillId="0" borderId="0"/>
    <xf numFmtId="0" fontId="2" fillId="0" borderId="0"/>
    <xf numFmtId="0" fontId="1" fillId="0" borderId="0"/>
  </cellStyleXfs>
  <cellXfs count="551">
    <xf numFmtId="0" fontId="0" fillId="0" borderId="0" xfId="0"/>
    <xf numFmtId="0" fontId="23" fillId="0" borderId="0" xfId="40" applyFont="1" applyAlignment="1">
      <alignment horizontal="left"/>
    </xf>
    <xf numFmtId="0" fontId="18" fillId="0" borderId="0" xfId="40"/>
    <xf numFmtId="0" fontId="28" fillId="4" borderId="12" xfId="40" applyFont="1" applyFill="1" applyBorder="1" applyAlignment="1" applyProtection="1">
      <alignment horizontal="center"/>
    </xf>
    <xf numFmtId="0" fontId="29" fillId="4" borderId="13" xfId="40" applyFont="1" applyFill="1" applyBorder="1" applyProtection="1"/>
    <xf numFmtId="0" fontId="31" fillId="0" borderId="0" xfId="40" applyFont="1"/>
    <xf numFmtId="1" fontId="23" fillId="4" borderId="19" xfId="40" applyNumberFormat="1" applyFont="1" applyFill="1" applyBorder="1" applyAlignment="1" applyProtection="1">
      <alignment horizontal="center"/>
    </xf>
    <xf numFmtId="1" fontId="23" fillId="4" borderId="16" xfId="40" applyNumberFormat="1" applyFont="1" applyFill="1" applyBorder="1" applyAlignment="1" applyProtection="1">
      <alignment horizontal="center"/>
    </xf>
    <xf numFmtId="1" fontId="23" fillId="4" borderId="17" xfId="40" applyNumberFormat="1" applyFont="1" applyFill="1" applyBorder="1" applyAlignment="1" applyProtection="1">
      <alignment horizontal="center"/>
    </xf>
    <xf numFmtId="1" fontId="23" fillId="4" borderId="21" xfId="40" applyNumberFormat="1" applyFont="1" applyFill="1" applyBorder="1" applyAlignment="1" applyProtection="1">
      <alignment horizontal="center" vertical="center" shrinkToFit="1"/>
    </xf>
    <xf numFmtId="0" fontId="29" fillId="4" borderId="23" xfId="40" applyFont="1" applyFill="1" applyBorder="1" applyAlignment="1" applyProtection="1">
      <alignment horizontal="left"/>
    </xf>
    <xf numFmtId="0" fontId="29" fillId="4" borderId="10" xfId="40" applyFont="1" applyFill="1" applyBorder="1" applyProtection="1"/>
    <xf numFmtId="0" fontId="25" fillId="4" borderId="25" xfId="40" applyFont="1" applyFill="1" applyBorder="1" applyAlignment="1" applyProtection="1">
      <alignment horizontal="center"/>
    </xf>
    <xf numFmtId="0" fontId="32" fillId="4" borderId="26" xfId="40" applyFont="1" applyFill="1" applyBorder="1" applyProtection="1"/>
    <xf numFmtId="0" fontId="25" fillId="4" borderId="0" xfId="40" applyFont="1" applyFill="1" applyBorder="1" applyAlignment="1" applyProtection="1">
      <alignment horizontal="center"/>
    </xf>
    <xf numFmtId="0" fontId="32" fillId="4" borderId="19" xfId="40" applyFont="1" applyFill="1" applyBorder="1" applyAlignment="1" applyProtection="1">
      <alignment horizontal="center"/>
    </xf>
    <xf numFmtId="1" fontId="23" fillId="4" borderId="34" xfId="40" applyNumberFormat="1" applyFont="1" applyFill="1" applyBorder="1" applyAlignment="1" applyProtection="1">
      <alignment horizontal="center"/>
    </xf>
    <xf numFmtId="1" fontId="23" fillId="4" borderId="35" xfId="40" applyNumberFormat="1" applyFont="1" applyFill="1" applyBorder="1" applyAlignment="1" applyProtection="1">
      <alignment horizontal="center"/>
    </xf>
    <xf numFmtId="0" fontId="32" fillId="4" borderId="34" xfId="40" applyFont="1" applyFill="1" applyBorder="1" applyAlignment="1" applyProtection="1">
      <alignment horizontal="center"/>
    </xf>
    <xf numFmtId="0" fontId="23" fillId="4" borderId="36" xfId="40" applyFont="1" applyFill="1" applyBorder="1" applyAlignment="1" applyProtection="1">
      <alignment horizontal="left" vertical="center" wrapText="1"/>
    </xf>
    <xf numFmtId="0" fontId="23" fillId="4" borderId="37" xfId="40" applyFont="1" applyFill="1" applyBorder="1" applyAlignment="1" applyProtection="1">
      <alignment horizontal="center"/>
    </xf>
    <xf numFmtId="0" fontId="25" fillId="4" borderId="38" xfId="40" applyFont="1" applyFill="1" applyBorder="1" applyAlignment="1" applyProtection="1">
      <alignment horizontal="center"/>
    </xf>
    <xf numFmtId="1" fontId="25" fillId="4" borderId="37" xfId="40" applyNumberFormat="1" applyFont="1" applyFill="1" applyBorder="1" applyAlignment="1" applyProtection="1">
      <alignment horizontal="center"/>
    </xf>
    <xf numFmtId="0" fontId="33" fillId="24" borderId="36" xfId="40" applyFont="1" applyFill="1" applyBorder="1" applyAlignment="1" applyProtection="1">
      <alignment horizontal="left" vertical="center" wrapText="1"/>
    </xf>
    <xf numFmtId="0" fontId="33" fillId="24" borderId="37" xfId="40" applyFont="1" applyFill="1" applyBorder="1" applyAlignment="1" applyProtection="1">
      <alignment horizontal="center"/>
    </xf>
    <xf numFmtId="0" fontId="34" fillId="0" borderId="0" xfId="40" applyFont="1"/>
    <xf numFmtId="0" fontId="18" fillId="0" borderId="0" xfId="40" applyBorder="1"/>
    <xf numFmtId="0" fontId="32" fillId="4" borderId="47" xfId="40" applyFont="1" applyFill="1" applyBorder="1" applyAlignment="1" applyProtection="1">
      <alignment horizontal="center"/>
    </xf>
    <xf numFmtId="0" fontId="23" fillId="4" borderId="47" xfId="40" applyFont="1" applyFill="1" applyBorder="1" applyProtection="1"/>
    <xf numFmtId="0" fontId="23" fillId="4" borderId="16" xfId="40" applyFont="1" applyFill="1" applyBorder="1" applyAlignment="1" applyProtection="1">
      <alignment horizontal="center"/>
    </xf>
    <xf numFmtId="0" fontId="23" fillId="4" borderId="19" xfId="40" applyFont="1" applyFill="1" applyBorder="1" applyProtection="1"/>
    <xf numFmtId="1" fontId="23" fillId="4" borderId="22" xfId="40" applyNumberFormat="1" applyFont="1" applyFill="1" applyBorder="1" applyAlignment="1" applyProtection="1">
      <alignment horizontal="center"/>
    </xf>
    <xf numFmtId="1" fontId="23" fillId="4" borderId="51" xfId="40" applyNumberFormat="1" applyFont="1" applyFill="1" applyBorder="1" applyAlignment="1" applyProtection="1">
      <alignment horizontal="center"/>
    </xf>
    <xf numFmtId="1" fontId="23" fillId="4" borderId="18" xfId="40" applyNumberFormat="1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center"/>
    </xf>
    <xf numFmtId="0" fontId="23" fillId="4" borderId="16" xfId="40" applyFont="1" applyFill="1" applyBorder="1" applyAlignment="1" applyProtection="1">
      <alignment horizontal="left"/>
    </xf>
    <xf numFmtId="0" fontId="30" fillId="4" borderId="19" xfId="40" applyFont="1" applyFill="1" applyBorder="1" applyProtection="1"/>
    <xf numFmtId="0" fontId="23" fillId="4" borderId="33" xfId="40" applyFont="1" applyFill="1" applyBorder="1" applyAlignment="1" applyProtection="1">
      <alignment horizontal="left"/>
    </xf>
    <xf numFmtId="0" fontId="23" fillId="4" borderId="34" xfId="40" applyFont="1" applyFill="1" applyBorder="1" applyProtection="1"/>
    <xf numFmtId="1" fontId="23" fillId="4" borderId="53" xfId="40" applyNumberFormat="1" applyFont="1" applyFill="1" applyBorder="1" applyAlignment="1" applyProtection="1">
      <alignment horizontal="center"/>
    </xf>
    <xf numFmtId="1" fontId="23" fillId="4" borderId="29" xfId="40" applyNumberFormat="1" applyFont="1" applyFill="1" applyBorder="1" applyAlignment="1" applyProtection="1">
      <alignment horizontal="center"/>
    </xf>
    <xf numFmtId="0" fontId="23" fillId="4" borderId="54" xfId="40" applyFont="1" applyFill="1" applyBorder="1" applyAlignment="1" applyProtection="1">
      <alignment horizontal="left"/>
    </xf>
    <xf numFmtId="1" fontId="23" fillId="4" borderId="48" xfId="40" applyNumberFormat="1" applyFont="1" applyFill="1" applyBorder="1" applyAlignment="1" applyProtection="1">
      <alignment horizontal="center"/>
    </xf>
    <xf numFmtId="1" fontId="23" fillId="4" borderId="55" xfId="40" applyNumberFormat="1" applyFont="1" applyFill="1" applyBorder="1" applyAlignment="1" applyProtection="1">
      <alignment horizontal="center"/>
    </xf>
    <xf numFmtId="1" fontId="23" fillId="4" borderId="56" xfId="40" applyNumberFormat="1" applyFont="1" applyFill="1" applyBorder="1" applyAlignment="1" applyProtection="1">
      <alignment horizontal="center"/>
    </xf>
    <xf numFmtId="1" fontId="23" fillId="4" borderId="57" xfId="40" applyNumberFormat="1" applyFont="1" applyFill="1" applyBorder="1" applyAlignment="1" applyProtection="1">
      <alignment horizontal="center"/>
    </xf>
    <xf numFmtId="1" fontId="23" fillId="4" borderId="58" xfId="40" applyNumberFormat="1" applyFont="1" applyFill="1" applyBorder="1" applyAlignment="1" applyProtection="1">
      <alignment horizontal="center"/>
    </xf>
    <xf numFmtId="0" fontId="23" fillId="0" borderId="0" xfId="40" applyFont="1" applyFill="1" applyBorder="1" applyAlignment="1">
      <alignment horizontal="left"/>
    </xf>
    <xf numFmtId="0" fontId="30" fillId="0" borderId="0" xfId="40" applyFont="1" applyFill="1" applyBorder="1"/>
    <xf numFmtId="0" fontId="23" fillId="0" borderId="0" xfId="40" applyFont="1" applyFill="1" applyAlignment="1">
      <alignment horizontal="left"/>
    </xf>
    <xf numFmtId="0" fontId="23" fillId="0" borderId="76" xfId="40" applyFont="1" applyFill="1" applyBorder="1" applyAlignment="1" applyProtection="1">
      <alignment horizontal="center" vertical="center"/>
      <protection locked="0"/>
    </xf>
    <xf numFmtId="0" fontId="23" fillId="25" borderId="77" xfId="40" applyFont="1" applyFill="1" applyBorder="1" applyAlignment="1" applyProtection="1">
      <alignment horizontal="center"/>
    </xf>
    <xf numFmtId="0" fontId="23" fillId="0" borderId="80" xfId="40" applyFont="1" applyFill="1" applyBorder="1" applyAlignment="1" applyProtection="1">
      <protection locked="0"/>
    </xf>
    <xf numFmtId="0" fontId="23" fillId="25" borderId="79" xfId="40" applyFont="1" applyFill="1" applyBorder="1" applyAlignment="1" applyProtection="1">
      <alignment horizontal="center"/>
    </xf>
    <xf numFmtId="0" fontId="23" fillId="0" borderId="82" xfId="40" applyFont="1" applyFill="1" applyBorder="1" applyAlignment="1" applyProtection="1">
      <protection locked="0"/>
    </xf>
    <xf numFmtId="0" fontId="23" fillId="0" borderId="17" xfId="39" applyNumberFormat="1" applyFont="1" applyBorder="1" applyAlignment="1" applyProtection="1">
      <alignment horizontal="center"/>
      <protection locked="0"/>
    </xf>
    <xf numFmtId="0" fontId="23" fillId="0" borderId="20" xfId="39" applyNumberFormat="1" applyFont="1" applyBorder="1" applyAlignment="1" applyProtection="1">
      <alignment horizontal="center"/>
      <protection locked="0"/>
    </xf>
    <xf numFmtId="0" fontId="23" fillId="0" borderId="19" xfId="39" applyNumberFormat="1" applyFont="1" applyBorder="1" applyAlignment="1" applyProtection="1">
      <alignment horizontal="center"/>
      <protection locked="0"/>
    </xf>
    <xf numFmtId="0" fontId="23" fillId="0" borderId="51" xfId="39" applyNumberFormat="1" applyFont="1" applyBorder="1" applyAlignment="1" applyProtection="1">
      <alignment horizontal="center"/>
      <protection locked="0"/>
    </xf>
    <xf numFmtId="0" fontId="23" fillId="0" borderId="61" xfId="39" applyNumberFormat="1" applyFont="1" applyBorder="1" applyAlignment="1" applyProtection="1">
      <alignment horizontal="center"/>
      <protection locked="0"/>
    </xf>
    <xf numFmtId="0" fontId="23" fillId="0" borderId="18" xfId="39" applyNumberFormat="1" applyFont="1" applyBorder="1" applyAlignment="1" applyProtection="1">
      <alignment horizontal="center"/>
      <protection locked="0"/>
    </xf>
    <xf numFmtId="0" fontId="23" fillId="4" borderId="19" xfId="40" applyFont="1" applyFill="1" applyBorder="1" applyAlignment="1" applyProtection="1">
      <alignment horizontal="center"/>
    </xf>
    <xf numFmtId="0" fontId="36" fillId="0" borderId="0" xfId="40" applyFont="1"/>
    <xf numFmtId="1" fontId="23" fillId="0" borderId="83" xfId="40" applyNumberFormat="1" applyFont="1" applyFill="1" applyBorder="1" applyAlignment="1" applyProtection="1">
      <alignment horizontal="center"/>
      <protection locked="0"/>
    </xf>
    <xf numFmtId="0" fontId="23" fillId="4" borderId="44" xfId="40" applyFont="1" applyFill="1" applyBorder="1" applyProtection="1"/>
    <xf numFmtId="0" fontId="23" fillId="4" borderId="45" xfId="40" applyFont="1" applyFill="1" applyBorder="1" applyProtection="1"/>
    <xf numFmtId="0" fontId="23" fillId="4" borderId="46" xfId="40" applyFont="1" applyFill="1" applyBorder="1" applyProtection="1"/>
    <xf numFmtId="0" fontId="25" fillId="4" borderId="11" xfId="40" applyFont="1" applyFill="1" applyBorder="1" applyAlignment="1" applyProtection="1">
      <alignment horizontal="center" textRotation="90" wrapText="1"/>
    </xf>
    <xf numFmtId="0" fontId="25" fillId="4" borderId="10" xfId="40" applyFont="1" applyFill="1" applyBorder="1" applyAlignment="1" applyProtection="1">
      <alignment horizontal="center" textRotation="90" wrapText="1"/>
    </xf>
    <xf numFmtId="0" fontId="23" fillId="4" borderId="12" xfId="40" applyFont="1" applyFill="1" applyBorder="1" applyProtection="1"/>
    <xf numFmtId="0" fontId="23" fillId="4" borderId="15" xfId="40" applyFont="1" applyFill="1" applyBorder="1" applyProtection="1"/>
    <xf numFmtId="1" fontId="25" fillId="4" borderId="11" xfId="40" applyNumberFormat="1" applyFont="1" applyFill="1" applyBorder="1" applyAlignment="1" applyProtection="1">
      <alignment horizontal="center"/>
    </xf>
    <xf numFmtId="0" fontId="23" fillId="4" borderId="3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23" fillId="4" borderId="32" xfId="0" applyFont="1" applyFill="1" applyBorder="1" applyAlignment="1">
      <alignment horizontal="center" vertical="center" wrapText="1"/>
    </xf>
    <xf numFmtId="1" fontId="25" fillId="4" borderId="40" xfId="40" applyNumberFormat="1" applyFont="1" applyFill="1" applyBorder="1" applyAlignment="1" applyProtection="1">
      <alignment horizontal="center"/>
    </xf>
    <xf numFmtId="1" fontId="23" fillId="4" borderId="37" xfId="40" applyNumberFormat="1" applyFont="1" applyFill="1" applyBorder="1" applyAlignment="1" applyProtection="1">
      <alignment horizontal="center"/>
    </xf>
    <xf numFmtId="1" fontId="25" fillId="4" borderId="36" xfId="40" applyNumberFormat="1" applyFont="1" applyFill="1" applyBorder="1" applyAlignment="1" applyProtection="1">
      <alignment horizontal="center"/>
    </xf>
    <xf numFmtId="0" fontId="23" fillId="4" borderId="28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42" xfId="40" applyFont="1" applyFill="1" applyBorder="1" applyProtection="1"/>
    <xf numFmtId="0" fontId="23" fillId="4" borderId="43" xfId="40" applyFont="1" applyFill="1" applyBorder="1" applyProtection="1"/>
    <xf numFmtId="0" fontId="23" fillId="0" borderId="83" xfId="40" applyFont="1" applyFill="1" applyBorder="1" applyAlignment="1" applyProtection="1">
      <alignment horizontal="center"/>
      <protection locked="0"/>
    </xf>
    <xf numFmtId="0" fontId="23" fillId="4" borderId="49" xfId="40" applyFont="1" applyFill="1" applyBorder="1" applyProtection="1"/>
    <xf numFmtId="0" fontId="23" fillId="4" borderId="50" xfId="40" applyFont="1" applyFill="1" applyBorder="1" applyProtection="1"/>
    <xf numFmtId="1" fontId="23" fillId="4" borderId="21" xfId="40" applyNumberFormat="1" applyFont="1" applyFill="1" applyBorder="1" applyProtection="1"/>
    <xf numFmtId="0" fontId="23" fillId="4" borderId="22" xfId="40" applyFont="1" applyFill="1" applyBorder="1" applyProtection="1"/>
    <xf numFmtId="0" fontId="23" fillId="4" borderId="51" xfId="40" applyFont="1" applyFill="1" applyBorder="1" applyProtection="1"/>
    <xf numFmtId="0" fontId="23" fillId="4" borderId="17" xfId="40" applyFont="1" applyFill="1" applyBorder="1" applyProtection="1"/>
    <xf numFmtId="0" fontId="23" fillId="4" borderId="52" xfId="40" applyFont="1" applyFill="1" applyBorder="1" applyProtection="1"/>
    <xf numFmtId="1" fontId="23" fillId="4" borderId="59" xfId="40" applyNumberFormat="1" applyFont="1" applyFill="1" applyBorder="1" applyProtection="1"/>
    <xf numFmtId="0" fontId="23" fillId="0" borderId="0" xfId="40" applyFont="1" applyBorder="1"/>
    <xf numFmtId="0" fontId="23" fillId="0" borderId="0" xfId="40" applyFont="1"/>
    <xf numFmtId="0" fontId="18" fillId="0" borderId="0" xfId="40" applyFont="1" applyFill="1" applyBorder="1"/>
    <xf numFmtId="0" fontId="18" fillId="0" borderId="0" xfId="40" applyFont="1" applyFill="1"/>
    <xf numFmtId="0" fontId="18" fillId="0" borderId="0" xfId="40" applyFont="1"/>
    <xf numFmtId="0" fontId="23" fillId="0" borderId="81" xfId="46" applyFont="1" applyFill="1" applyBorder="1" applyAlignment="1" applyProtection="1">
      <alignment horizontal="center" vertical="center"/>
      <protection locked="0"/>
    </xf>
    <xf numFmtId="0" fontId="23" fillId="0" borderId="80" xfId="46" applyFont="1" applyBorder="1" applyProtection="1">
      <protection locked="0"/>
    </xf>
    <xf numFmtId="0" fontId="32" fillId="25" borderId="79" xfId="46" applyFont="1" applyFill="1" applyBorder="1" applyAlignment="1" applyProtection="1">
      <alignment horizontal="center"/>
    </xf>
    <xf numFmtId="1" fontId="25" fillId="4" borderId="60" xfId="40" applyNumberFormat="1" applyFont="1" applyFill="1" applyBorder="1" applyAlignment="1" applyProtection="1">
      <alignment horizontal="center"/>
    </xf>
    <xf numFmtId="0" fontId="23" fillId="0" borderId="76" xfId="0" applyFont="1" applyBorder="1" applyAlignment="1">
      <alignment horizontal="center" vertical="center"/>
    </xf>
    <xf numFmtId="0" fontId="26" fillId="4" borderId="0" xfId="40" applyFont="1" applyFill="1" applyBorder="1" applyAlignment="1" applyProtection="1">
      <alignment horizontal="center"/>
    </xf>
    <xf numFmtId="0" fontId="23" fillId="0" borderId="17" xfId="39" applyNumberFormat="1" applyFont="1" applyFill="1" applyBorder="1" applyAlignment="1" applyProtection="1">
      <alignment horizontal="center"/>
      <protection locked="0"/>
    </xf>
    <xf numFmtId="0" fontId="23" fillId="0" borderId="51" xfId="39" applyNumberFormat="1" applyFont="1" applyFill="1" applyBorder="1" applyAlignment="1" applyProtection="1">
      <alignment horizontal="center"/>
      <protection locked="0"/>
    </xf>
    <xf numFmtId="0" fontId="23" fillId="0" borderId="15" xfId="0" applyFont="1" applyFill="1" applyBorder="1" applyAlignment="1" applyProtection="1">
      <alignment horizontal="left" vertical="center" wrapText="1"/>
      <protection locked="0"/>
    </xf>
    <xf numFmtId="0" fontId="23" fillId="0" borderId="41" xfId="0" applyFont="1" applyFill="1" applyBorder="1" applyAlignment="1" applyProtection="1">
      <alignment horizontal="left" vertical="center" wrapText="1"/>
      <protection locked="0"/>
    </xf>
    <xf numFmtId="0" fontId="23" fillId="0" borderId="92" xfId="46" applyFont="1" applyFill="1" applyBorder="1" applyAlignment="1" applyProtection="1">
      <alignment horizontal="center" vertical="center"/>
      <protection locked="0"/>
    </xf>
    <xf numFmtId="0" fontId="23" fillId="4" borderId="15" xfId="0" applyFont="1" applyFill="1" applyBorder="1" applyAlignment="1" applyProtection="1">
      <alignment horizontal="center" vertical="center" wrapText="1"/>
    </xf>
    <xf numFmtId="0" fontId="37" fillId="0" borderId="0" xfId="46" applyFill="1"/>
    <xf numFmtId="0" fontId="37" fillId="0" borderId="0" xfId="46"/>
    <xf numFmtId="0" fontId="37" fillId="0" borderId="0" xfId="46" applyFill="1" applyBorder="1"/>
    <xf numFmtId="0" fontId="37" fillId="0" borderId="0" xfId="46" applyFill="1" applyProtection="1">
      <protection locked="0"/>
    </xf>
    <xf numFmtId="0" fontId="37" fillId="0" borderId="0" xfId="46" applyBorder="1"/>
    <xf numFmtId="0" fontId="41" fillId="25" borderId="115" xfId="46" applyFont="1" applyFill="1" applyBorder="1" applyAlignment="1" applyProtection="1">
      <alignment horizontal="center" textRotation="90" wrapText="1"/>
    </xf>
    <xf numFmtId="0" fontId="41" fillId="25" borderId="116" xfId="46" applyFont="1" applyFill="1" applyBorder="1" applyAlignment="1" applyProtection="1">
      <alignment horizontal="center" textRotation="90"/>
    </xf>
    <xf numFmtId="0" fontId="41" fillId="25" borderId="116" xfId="46" applyFont="1" applyFill="1" applyBorder="1" applyAlignment="1" applyProtection="1">
      <alignment horizontal="center" textRotation="90" wrapText="1"/>
    </xf>
    <xf numFmtId="0" fontId="41" fillId="25" borderId="118" xfId="46" applyFont="1" applyFill="1" applyBorder="1" applyAlignment="1" applyProtection="1">
      <alignment horizontal="center" textRotation="90" wrapText="1"/>
    </xf>
    <xf numFmtId="0" fontId="29" fillId="26" borderId="121" xfId="46" applyFont="1" applyFill="1" applyBorder="1" applyAlignment="1" applyProtection="1">
      <alignment horizontal="left"/>
    </xf>
    <xf numFmtId="0" fontId="29" fillId="26" borderId="122" xfId="46" applyFont="1" applyFill="1" applyBorder="1" applyProtection="1"/>
    <xf numFmtId="0" fontId="28" fillId="26" borderId="88" xfId="46" applyFont="1" applyFill="1" applyBorder="1" applyAlignment="1" applyProtection="1">
      <alignment horizontal="center"/>
    </xf>
    <xf numFmtId="1" fontId="28" fillId="26" borderId="123" xfId="46" applyNumberFormat="1" applyFont="1" applyFill="1" applyBorder="1" applyAlignment="1" applyProtection="1">
      <alignment horizontal="center"/>
    </xf>
    <xf numFmtId="0" fontId="42" fillId="0" borderId="0" xfId="46" applyFont="1"/>
    <xf numFmtId="0" fontId="28" fillId="25" borderId="92" xfId="46" applyFont="1" applyFill="1" applyBorder="1" applyAlignment="1" applyProtection="1">
      <alignment horizontal="center"/>
    </xf>
    <xf numFmtId="0" fontId="29" fillId="25" borderId="125" xfId="46" applyFont="1" applyFill="1" applyBorder="1" applyProtection="1"/>
    <xf numFmtId="0" fontId="28" fillId="25" borderId="126" xfId="46" applyFont="1" applyFill="1" applyBorder="1" applyAlignment="1" applyProtection="1">
      <alignment horizontal="center"/>
    </xf>
    <xf numFmtId="1" fontId="28" fillId="25" borderId="127" xfId="46" applyNumberFormat="1" applyFont="1" applyFill="1" applyBorder="1" applyAlignment="1" applyProtection="1">
      <alignment horizontal="center"/>
    </xf>
    <xf numFmtId="1" fontId="43" fillId="25" borderId="128" xfId="46" applyNumberFormat="1" applyFont="1" applyFill="1" applyBorder="1" applyAlignment="1" applyProtection="1">
      <alignment horizontal="center"/>
    </xf>
    <xf numFmtId="1" fontId="28" fillId="25" borderId="128" xfId="46" applyNumberFormat="1" applyFont="1" applyFill="1" applyBorder="1" applyAlignment="1" applyProtection="1">
      <alignment horizontal="center"/>
    </xf>
    <xf numFmtId="0" fontId="28" fillId="25" borderId="128" xfId="46" applyFont="1" applyFill="1" applyBorder="1" applyProtection="1"/>
    <xf numFmtId="0" fontId="28" fillId="25" borderId="129" xfId="46" applyFont="1" applyFill="1" applyBorder="1" applyProtection="1"/>
    <xf numFmtId="1" fontId="28" fillId="25" borderId="0" xfId="46" applyNumberFormat="1" applyFont="1" applyFill="1" applyBorder="1" applyAlignment="1" applyProtection="1">
      <alignment horizontal="center"/>
    </xf>
    <xf numFmtId="0" fontId="28" fillId="25" borderId="130" xfId="46" applyFont="1" applyFill="1" applyBorder="1" applyProtection="1"/>
    <xf numFmtId="1" fontId="28" fillId="25" borderId="116" xfId="46" applyNumberFormat="1" applyFont="1" applyFill="1" applyBorder="1" applyAlignment="1" applyProtection="1">
      <alignment horizontal="center"/>
    </xf>
    <xf numFmtId="1" fontId="28" fillId="26" borderId="121" xfId="46" applyNumberFormat="1" applyFont="1" applyFill="1" applyBorder="1" applyAlignment="1" applyProtection="1">
      <alignment horizontal="center"/>
    </xf>
    <xf numFmtId="0" fontId="25" fillId="25" borderId="92" xfId="46" applyFont="1" applyFill="1" applyBorder="1" applyAlignment="1" applyProtection="1">
      <alignment horizontal="center"/>
    </xf>
    <xf numFmtId="0" fontId="32" fillId="25" borderId="132" xfId="46" applyFont="1" applyFill="1" applyBorder="1" applyProtection="1"/>
    <xf numFmtId="0" fontId="25" fillId="25" borderId="0" xfId="46" applyFont="1" applyFill="1" applyBorder="1" applyAlignment="1" applyProtection="1">
      <alignment horizontal="center"/>
    </xf>
    <xf numFmtId="0" fontId="23" fillId="25" borderId="121" xfId="46" applyFont="1" applyFill="1" applyBorder="1" applyAlignment="1" applyProtection="1">
      <alignment horizontal="left" vertical="center" wrapText="1"/>
    </xf>
    <xf numFmtId="0" fontId="23" fillId="25" borderId="122" xfId="46" applyFont="1" applyFill="1" applyBorder="1" applyAlignment="1" applyProtection="1">
      <alignment horizontal="center"/>
    </xf>
    <xf numFmtId="0" fontId="25" fillId="25" borderId="124" xfId="46" applyFont="1" applyFill="1" applyBorder="1" applyAlignment="1" applyProtection="1">
      <alignment horizontal="center"/>
    </xf>
    <xf numFmtId="1" fontId="26" fillId="25" borderId="123" xfId="46" applyNumberFormat="1" applyFont="1" applyFill="1" applyBorder="1" applyAlignment="1" applyProtection="1">
      <alignment horizontal="center"/>
    </xf>
    <xf numFmtId="1" fontId="43" fillId="25" borderId="122" xfId="46" applyNumberFormat="1" applyFont="1" applyFill="1" applyBorder="1" applyAlignment="1" applyProtection="1">
      <alignment horizontal="center"/>
    </xf>
    <xf numFmtId="1" fontId="26" fillId="25" borderId="122" xfId="46" applyNumberFormat="1" applyFont="1" applyFill="1" applyBorder="1" applyAlignment="1" applyProtection="1">
      <alignment horizontal="center"/>
    </xf>
    <xf numFmtId="1" fontId="32" fillId="25" borderId="122" xfId="46" applyNumberFormat="1" applyFont="1" applyFill="1" applyBorder="1" applyAlignment="1" applyProtection="1">
      <alignment horizontal="center"/>
    </xf>
    <xf numFmtId="0" fontId="32" fillId="25" borderId="124" xfId="46" applyFont="1" applyFill="1" applyBorder="1" applyAlignment="1" applyProtection="1">
      <alignment horizontal="center"/>
    </xf>
    <xf numFmtId="1" fontId="26" fillId="25" borderId="134" xfId="46" applyNumberFormat="1" applyFont="1" applyFill="1" applyBorder="1" applyAlignment="1" applyProtection="1">
      <alignment horizontal="center"/>
    </xf>
    <xf numFmtId="0" fontId="32" fillId="25" borderId="122" xfId="46" applyFont="1" applyFill="1" applyBorder="1" applyAlignment="1" applyProtection="1">
      <alignment horizontal="center"/>
    </xf>
    <xf numFmtId="1" fontId="23" fillId="25" borderId="121" xfId="46" applyNumberFormat="1" applyFont="1" applyFill="1" applyBorder="1" applyAlignment="1" applyProtection="1">
      <alignment horizontal="center"/>
    </xf>
    <xf numFmtId="0" fontId="23" fillId="25" borderId="131" xfId="46" applyFont="1" applyFill="1" applyBorder="1" applyAlignment="1" applyProtection="1">
      <alignment horizontal="center"/>
    </xf>
    <xf numFmtId="0" fontId="23" fillId="25" borderId="92" xfId="46" applyFont="1" applyFill="1" applyBorder="1" applyAlignment="1" applyProtection="1">
      <alignment horizontal="left" vertical="center" wrapText="1"/>
    </xf>
    <xf numFmtId="0" fontId="23" fillId="25" borderId="132" xfId="46" applyFont="1" applyFill="1" applyBorder="1" applyAlignment="1" applyProtection="1">
      <alignment horizontal="center"/>
    </xf>
    <xf numFmtId="0" fontId="26" fillId="25" borderId="135" xfId="46" applyFont="1" applyFill="1" applyBorder="1" applyAlignment="1" applyProtection="1">
      <alignment horizontal="center"/>
    </xf>
    <xf numFmtId="1" fontId="26" fillId="25" borderId="136" xfId="46" applyNumberFormat="1" applyFont="1" applyFill="1" applyBorder="1" applyAlignment="1" applyProtection="1">
      <alignment horizontal="center"/>
    </xf>
    <xf numFmtId="1" fontId="43" fillId="25" borderId="137" xfId="46" applyNumberFormat="1" applyFont="1" applyFill="1" applyBorder="1" applyAlignment="1" applyProtection="1">
      <alignment horizontal="center"/>
    </xf>
    <xf numFmtId="1" fontId="26" fillId="25" borderId="137" xfId="46" applyNumberFormat="1" applyFont="1" applyFill="1" applyBorder="1" applyAlignment="1" applyProtection="1">
      <alignment horizontal="center"/>
    </xf>
    <xf numFmtId="1" fontId="32" fillId="25" borderId="137" xfId="46" applyNumberFormat="1" applyFont="1" applyFill="1" applyBorder="1" applyAlignment="1" applyProtection="1">
      <alignment horizontal="center"/>
    </xf>
    <xf numFmtId="0" fontId="32" fillId="25" borderId="138" xfId="46" applyFont="1" applyFill="1" applyBorder="1" applyAlignment="1" applyProtection="1">
      <alignment horizontal="center"/>
    </xf>
    <xf numFmtId="1" fontId="26" fillId="25" borderId="139" xfId="46" applyNumberFormat="1" applyFont="1" applyFill="1" applyBorder="1" applyAlignment="1" applyProtection="1">
      <alignment horizontal="center"/>
    </xf>
    <xf numFmtId="0" fontId="32" fillId="25" borderId="137" xfId="46" applyFont="1" applyFill="1" applyBorder="1" applyAlignment="1" applyProtection="1">
      <alignment horizontal="center"/>
    </xf>
    <xf numFmtId="0" fontId="25" fillId="25" borderId="140" xfId="46" applyFont="1" applyFill="1" applyBorder="1" applyAlignment="1" applyProtection="1">
      <alignment horizontal="center"/>
    </xf>
    <xf numFmtId="0" fontId="26" fillId="25" borderId="141" xfId="46" applyFont="1" applyFill="1" applyBorder="1" applyAlignment="1" applyProtection="1">
      <alignment horizontal="center"/>
    </xf>
    <xf numFmtId="0" fontId="37" fillId="25" borderId="81" xfId="46" applyFill="1" applyBorder="1" applyProtection="1"/>
    <xf numFmtId="0" fontId="37" fillId="25" borderId="78" xfId="46" applyFill="1" applyBorder="1" applyProtection="1"/>
    <xf numFmtId="0" fontId="37" fillId="25" borderId="133" xfId="46" applyFill="1" applyBorder="1" applyProtection="1"/>
    <xf numFmtId="0" fontId="23" fillId="25" borderId="76" xfId="46" applyFont="1" applyFill="1" applyBorder="1" applyAlignment="1" applyProtection="1">
      <alignment horizontal="left"/>
    </xf>
    <xf numFmtId="0" fontId="23" fillId="25" borderId="79" xfId="46" applyFont="1" applyFill="1" applyBorder="1" applyProtection="1"/>
    <xf numFmtId="0" fontId="30" fillId="25" borderId="79" xfId="46" applyFont="1" applyFill="1" applyBorder="1" applyProtection="1"/>
    <xf numFmtId="0" fontId="23" fillId="0" borderId="0" xfId="46" applyFont="1" applyFill="1" applyBorder="1" applyAlignment="1">
      <alignment horizontal="left"/>
    </xf>
    <xf numFmtId="0" fontId="30" fillId="0" borderId="0" xfId="46" applyFont="1" applyFill="1" applyBorder="1"/>
    <xf numFmtId="0" fontId="23" fillId="0" borderId="0" xfId="46" applyFont="1" applyFill="1" applyAlignment="1">
      <alignment horizontal="left"/>
    </xf>
    <xf numFmtId="0" fontId="23" fillId="0" borderId="0" xfId="46" applyFont="1" applyAlignment="1">
      <alignment horizontal="left"/>
    </xf>
    <xf numFmtId="0" fontId="29" fillId="25" borderId="121" xfId="46" applyFont="1" applyFill="1" applyBorder="1" applyAlignment="1" applyProtection="1">
      <alignment horizontal="left"/>
    </xf>
    <xf numFmtId="0" fontId="29" fillId="25" borderId="122" xfId="46" applyFont="1" applyFill="1" applyBorder="1" applyProtection="1"/>
    <xf numFmtId="0" fontId="28" fillId="4" borderId="29" xfId="40" applyFont="1" applyFill="1" applyBorder="1" applyAlignment="1" applyProtection="1">
      <alignment horizontal="center"/>
    </xf>
    <xf numFmtId="0" fontId="46" fillId="0" borderId="0" xfId="46" applyFont="1"/>
    <xf numFmtId="0" fontId="26" fillId="4" borderId="39" xfId="40" applyFont="1" applyFill="1" applyBorder="1" applyAlignment="1" applyProtection="1">
      <alignment horizontal="center"/>
    </xf>
    <xf numFmtId="0" fontId="25" fillId="4" borderId="36" xfId="40" applyFont="1" applyFill="1" applyBorder="1" applyAlignment="1" applyProtection="1">
      <alignment horizontal="center"/>
    </xf>
    <xf numFmtId="0" fontId="23" fillId="4" borderId="145" xfId="40" applyFont="1" applyFill="1" applyBorder="1" applyProtection="1"/>
    <xf numFmtId="0" fontId="23" fillId="4" borderId="146" xfId="40" applyFont="1" applyFill="1" applyBorder="1" applyProtection="1"/>
    <xf numFmtId="1" fontId="23" fillId="4" borderId="22" xfId="40" applyNumberFormat="1" applyFont="1" applyFill="1" applyBorder="1" applyAlignment="1" applyProtection="1">
      <alignment horizontal="center" vertical="center" shrinkToFit="1"/>
    </xf>
    <xf numFmtId="0" fontId="31" fillId="0" borderId="79" xfId="40" applyFont="1" applyBorder="1"/>
    <xf numFmtId="0" fontId="36" fillId="0" borderId="79" xfId="40" applyFont="1" applyBorder="1"/>
    <xf numFmtId="0" fontId="18" fillId="0" borderId="79" xfId="40" applyBorder="1"/>
    <xf numFmtId="0" fontId="29" fillId="4" borderId="147" xfId="40" applyFont="1" applyFill="1" applyBorder="1" applyAlignment="1" applyProtection="1">
      <alignment horizontal="left"/>
    </xf>
    <xf numFmtId="0" fontId="37" fillId="28" borderId="79" xfId="46" applyFill="1" applyBorder="1"/>
    <xf numFmtId="0" fontId="18" fillId="0" borderId="79" xfId="40" applyFont="1" applyFill="1" applyBorder="1"/>
    <xf numFmtId="0" fontId="27" fillId="4" borderId="148" xfId="40" applyFont="1" applyFill="1" applyBorder="1" applyAlignment="1" applyProtection="1">
      <alignment horizontal="center"/>
    </xf>
    <xf numFmtId="1" fontId="25" fillId="4" borderId="39" xfId="40" applyNumberFormat="1" applyFont="1" applyFill="1" applyBorder="1" applyAlignment="1" applyProtection="1">
      <alignment horizontal="center"/>
    </xf>
    <xf numFmtId="0" fontId="25" fillId="4" borderId="24" xfId="40" applyFont="1" applyFill="1" applyBorder="1" applyAlignment="1" applyProtection="1">
      <alignment horizontal="center"/>
    </xf>
    <xf numFmtId="0" fontId="25" fillId="4" borderId="30" xfId="40" applyFont="1" applyFill="1" applyBorder="1" applyAlignment="1" applyProtection="1">
      <alignment horizontal="center"/>
    </xf>
    <xf numFmtId="0" fontId="28" fillId="25" borderId="117" xfId="46" applyFont="1" applyFill="1" applyBorder="1" applyAlignment="1" applyProtection="1">
      <alignment horizontal="center"/>
    </xf>
    <xf numFmtId="0" fontId="28" fillId="26" borderId="124" xfId="46" applyFont="1" applyFill="1" applyBorder="1" applyAlignment="1" applyProtection="1">
      <alignment horizontal="center"/>
    </xf>
    <xf numFmtId="0" fontId="28" fillId="25" borderId="150" xfId="46" applyFont="1" applyFill="1" applyBorder="1" applyAlignment="1" applyProtection="1">
      <alignment horizontal="center"/>
    </xf>
    <xf numFmtId="0" fontId="28" fillId="4" borderId="63" xfId="40" applyFont="1" applyFill="1" applyBorder="1" applyAlignment="1" applyProtection="1">
      <alignment horizontal="center"/>
    </xf>
    <xf numFmtId="0" fontId="23" fillId="4" borderId="13" xfId="40" applyFont="1" applyFill="1" applyBorder="1" applyProtection="1"/>
    <xf numFmtId="0" fontId="23" fillId="4" borderId="151" xfId="40" applyFont="1" applyFill="1" applyBorder="1" applyProtection="1"/>
    <xf numFmtId="1" fontId="23" fillId="4" borderId="152" xfId="40" applyNumberFormat="1" applyFont="1" applyFill="1" applyBorder="1" applyAlignment="1" applyProtection="1">
      <alignment horizontal="center" vertical="center" shrinkToFit="1"/>
    </xf>
    <xf numFmtId="1" fontId="25" fillId="4" borderId="153" xfId="40" applyNumberFormat="1" applyFont="1" applyFill="1" applyBorder="1" applyAlignment="1" applyProtection="1">
      <alignment horizontal="center"/>
    </xf>
    <xf numFmtId="0" fontId="23" fillId="4" borderId="154" xfId="0" applyFont="1" applyFill="1" applyBorder="1" applyAlignment="1">
      <alignment horizontal="center" vertical="center" wrapText="1"/>
    </xf>
    <xf numFmtId="0" fontId="27" fillId="29" borderId="39" xfId="40" applyFont="1" applyFill="1" applyBorder="1" applyAlignment="1" applyProtection="1">
      <alignment horizontal="center" vertical="center"/>
    </xf>
    <xf numFmtId="1" fontId="25" fillId="29" borderId="37" xfId="0" applyNumberFormat="1" applyFont="1" applyFill="1" applyBorder="1" applyAlignment="1">
      <alignment horizontal="center" vertical="center"/>
    </xf>
    <xf numFmtId="0" fontId="25" fillId="30" borderId="30" xfId="40" applyFont="1" applyFill="1" applyBorder="1" applyAlignment="1" applyProtection="1">
      <alignment horizontal="center" vertical="center"/>
    </xf>
    <xf numFmtId="1" fontId="25" fillId="29" borderId="60" xfId="0" applyNumberFormat="1" applyFont="1" applyFill="1" applyBorder="1" applyAlignment="1">
      <alignment horizontal="center" vertical="center"/>
    </xf>
    <xf numFmtId="0" fontId="23" fillId="0" borderId="141" xfId="0" applyFont="1" applyBorder="1" applyAlignment="1">
      <alignment horizontal="left" vertical="center"/>
    </xf>
    <xf numFmtId="0" fontId="23" fillId="0" borderId="157" xfId="39" applyNumberFormat="1" applyFont="1" applyFill="1" applyBorder="1" applyAlignment="1" applyProtection="1">
      <alignment horizontal="center"/>
      <protection locked="0"/>
    </xf>
    <xf numFmtId="0" fontId="32" fillId="25" borderId="158" xfId="46" applyFont="1" applyFill="1" applyBorder="1" applyProtection="1"/>
    <xf numFmtId="1" fontId="23" fillId="4" borderId="159" xfId="40" applyNumberFormat="1" applyFont="1" applyFill="1" applyBorder="1" applyAlignment="1" applyProtection="1">
      <alignment horizontal="center"/>
    </xf>
    <xf numFmtId="1" fontId="23" fillId="25" borderId="160" xfId="46" applyNumberFormat="1" applyFont="1" applyFill="1" applyBorder="1" applyAlignment="1" applyProtection="1">
      <alignment horizontal="center"/>
    </xf>
    <xf numFmtId="1" fontId="23" fillId="4" borderId="84" xfId="40" applyNumberFormat="1" applyFont="1" applyFill="1" applyBorder="1" applyAlignment="1" applyProtection="1">
      <alignment horizontal="center"/>
    </xf>
    <xf numFmtId="1" fontId="23" fillId="4" borderId="161" xfId="40" applyNumberFormat="1" applyFont="1" applyFill="1" applyBorder="1" applyAlignment="1" applyProtection="1">
      <alignment horizontal="center"/>
    </xf>
    <xf numFmtId="0" fontId="48" fillId="0" borderId="79" xfId="0" applyFont="1" applyBorder="1"/>
    <xf numFmtId="0" fontId="23" fillId="0" borderId="162" xfId="39" applyNumberFormat="1" applyFont="1" applyBorder="1" applyAlignment="1" applyProtection="1">
      <alignment horizontal="center"/>
      <protection locked="0"/>
    </xf>
    <xf numFmtId="0" fontId="25" fillId="4" borderId="10" xfId="40" applyFont="1" applyFill="1" applyBorder="1" applyAlignment="1" applyProtection="1">
      <alignment horizontal="center" textRotation="90"/>
    </xf>
    <xf numFmtId="0" fontId="27" fillId="4" borderId="72" xfId="40" applyFont="1" applyFill="1" applyBorder="1" applyAlignment="1" applyProtection="1">
      <alignment horizontal="center" vertical="center"/>
    </xf>
    <xf numFmtId="0" fontId="51" fillId="0" borderId="0" xfId="0" applyFont="1"/>
    <xf numFmtId="0" fontId="49" fillId="0" borderId="0" xfId="0" applyFont="1"/>
    <xf numFmtId="0" fontId="52" fillId="0" borderId="0" xfId="0" applyFont="1"/>
    <xf numFmtId="0" fontId="48" fillId="0" borderId="0" xfId="0" applyFont="1"/>
    <xf numFmtId="0" fontId="53" fillId="0" borderId="0" xfId="0" applyFont="1" applyAlignment="1">
      <alignment vertical="center" wrapText="1"/>
    </xf>
    <xf numFmtId="0" fontId="54" fillId="0" borderId="0" xfId="46" applyFont="1" applyFill="1" applyBorder="1"/>
    <xf numFmtId="0" fontId="55" fillId="0" borderId="0" xfId="46" applyFont="1" applyBorder="1"/>
    <xf numFmtId="0" fontId="49" fillId="0" borderId="0" xfId="46" applyFont="1" applyFill="1" applyBorder="1"/>
    <xf numFmtId="0" fontId="52" fillId="0" borderId="0" xfId="46" applyFont="1" applyFill="1" applyBorder="1"/>
    <xf numFmtId="0" fontId="49" fillId="0" borderId="0" xfId="0" applyFont="1" applyAlignment="1">
      <alignment vertical="center" wrapText="1"/>
    </xf>
    <xf numFmtId="0" fontId="49" fillId="0" borderId="0" xfId="46" applyFont="1" applyBorder="1"/>
    <xf numFmtId="0" fontId="56" fillId="0" borderId="0" xfId="46" applyFont="1" applyBorder="1"/>
    <xf numFmtId="0" fontId="49" fillId="0" borderId="0" xfId="46" applyFont="1" applyBorder="1" applyAlignment="1">
      <alignment horizontal="center"/>
    </xf>
    <xf numFmtId="1" fontId="25" fillId="25" borderId="78" xfId="46" applyNumberFormat="1" applyFont="1" applyFill="1" applyBorder="1" applyAlignment="1" applyProtection="1">
      <alignment horizontal="center" vertical="center"/>
    </xf>
    <xf numFmtId="0" fontId="23" fillId="0" borderId="80" xfId="0" applyFont="1" applyBorder="1" applyAlignment="1">
      <alignment horizontal="left" vertical="center"/>
    </xf>
    <xf numFmtId="1" fontId="23" fillId="4" borderId="16" xfId="40" applyNumberFormat="1" applyFont="1" applyFill="1" applyBorder="1" applyAlignment="1" applyProtection="1">
      <alignment horizontal="center" vertical="center"/>
    </xf>
    <xf numFmtId="1" fontId="23" fillId="4" borderId="17" xfId="40" applyNumberFormat="1" applyFont="1" applyFill="1" applyBorder="1" applyAlignment="1" applyProtection="1">
      <alignment horizontal="center" vertical="center"/>
    </xf>
    <xf numFmtId="0" fontId="35" fillId="25" borderId="78" xfId="50" applyFill="1" applyBorder="1" applyAlignment="1" applyProtection="1">
      <alignment horizontal="left" vertical="center" wrapText="1"/>
    </xf>
    <xf numFmtId="0" fontId="35" fillId="25" borderId="108" xfId="50" applyFill="1" applyBorder="1" applyAlignment="1" applyProtection="1">
      <alignment horizontal="left" vertical="center" wrapText="1"/>
    </xf>
    <xf numFmtId="0" fontId="57" fillId="0" borderId="79" xfId="0" applyFont="1" applyBorder="1"/>
    <xf numFmtId="0" fontId="23" fillId="0" borderId="79" xfId="0" applyFont="1" applyBorder="1"/>
    <xf numFmtId="0" fontId="23" fillId="0" borderId="79" xfId="46" applyFont="1" applyFill="1" applyBorder="1"/>
    <xf numFmtId="0" fontId="23" fillId="0" borderId="79" xfId="0" applyFont="1" applyBorder="1" applyAlignment="1">
      <alignment vertical="center" wrapText="1"/>
    </xf>
    <xf numFmtId="0" fontId="23" fillId="0" borderId="85" xfId="0" applyFont="1" applyBorder="1" applyAlignment="1">
      <alignment vertical="center" wrapText="1"/>
    </xf>
    <xf numFmtId="0" fontId="23" fillId="0" borderId="79" xfId="40" applyFont="1" applyBorder="1"/>
    <xf numFmtId="0" fontId="50" fillId="25" borderId="92" xfId="46" applyFont="1" applyFill="1" applyBorder="1" applyAlignment="1" applyProtection="1">
      <alignment horizontal="left" vertical="center" wrapText="1"/>
    </xf>
    <xf numFmtId="1" fontId="25" fillId="25" borderId="78" xfId="46" applyNumberFormat="1" applyFont="1" applyFill="1" applyBorder="1" applyAlignment="1" applyProtection="1">
      <alignment horizontal="center" vertical="center"/>
    </xf>
    <xf numFmtId="1" fontId="23" fillId="25" borderId="134" xfId="46" applyNumberFormat="1" applyFont="1" applyFill="1" applyBorder="1" applyAlignment="1" applyProtection="1">
      <alignment horizontal="center"/>
    </xf>
    <xf numFmtId="1" fontId="23" fillId="4" borderId="122" xfId="40" applyNumberFormat="1" applyFont="1" applyFill="1" applyBorder="1" applyAlignment="1" applyProtection="1">
      <alignment horizontal="center"/>
    </xf>
    <xf numFmtId="0" fontId="23" fillId="31" borderId="76" xfId="40" applyFont="1" applyFill="1" applyBorder="1" applyAlignment="1" applyProtection="1">
      <alignment horizontal="center" vertical="center"/>
      <protection locked="0"/>
    </xf>
    <xf numFmtId="0" fontId="23" fillId="31" borderId="80" xfId="40" applyFont="1" applyFill="1" applyBorder="1" applyAlignment="1" applyProtection="1">
      <protection locked="0"/>
    </xf>
    <xf numFmtId="0" fontId="48" fillId="0" borderId="79" xfId="52" applyFont="1" applyBorder="1"/>
    <xf numFmtId="0" fontId="23" fillId="0" borderId="79" xfId="40" applyFont="1" applyFill="1" applyBorder="1"/>
    <xf numFmtId="0" fontId="57" fillId="0" borderId="79" xfId="52" applyFont="1" applyBorder="1" applyAlignment="1">
      <alignment horizontal="center"/>
    </xf>
    <xf numFmtId="0" fontId="23" fillId="31" borderId="80" xfId="46" applyFont="1" applyFill="1" applyBorder="1" applyProtection="1">
      <protection locked="0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5" xfId="26" applyNumberFormat="1" applyFont="1" applyFill="1" applyBorder="1" applyAlignment="1" applyProtection="1">
      <alignment horizontal="center" vertical="center"/>
    </xf>
    <xf numFmtId="0" fontId="23" fillId="25" borderId="83" xfId="40" applyFont="1" applyFill="1" applyBorder="1" applyAlignment="1" applyProtection="1">
      <alignment horizontal="center"/>
    </xf>
    <xf numFmtId="0" fontId="23" fillId="25" borderId="79" xfId="40" applyFont="1" applyFill="1" applyBorder="1" applyAlignment="1" applyProtection="1">
      <alignment horizontal="center" vertical="center"/>
    </xf>
    <xf numFmtId="0" fontId="23" fillId="25" borderId="85" xfId="40" applyFont="1" applyFill="1" applyBorder="1" applyAlignment="1" applyProtection="1">
      <alignment horizont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" fontId="23" fillId="4" borderId="52" xfId="40" applyNumberFormat="1" applyFont="1" applyFill="1" applyBorder="1" applyAlignment="1" applyProtection="1">
      <alignment horizontal="left" vertical="center" shrinkToFit="1"/>
    </xf>
    <xf numFmtId="1" fontId="23" fillId="4" borderId="51" xfId="40" applyNumberFormat="1" applyFont="1" applyFill="1" applyBorder="1" applyAlignment="1" applyProtection="1">
      <alignment horizontal="left" vertical="center" shrinkToFit="1"/>
    </xf>
    <xf numFmtId="1" fontId="23" fillId="4" borderId="17" xfId="40" applyNumberFormat="1" applyFont="1" applyFill="1" applyBorder="1" applyAlignment="1" applyProtection="1">
      <alignment horizontal="left" vertical="center" shrinkToFit="1"/>
    </xf>
    <xf numFmtId="0" fontId="23" fillId="0" borderId="0" xfId="46" applyFont="1"/>
    <xf numFmtId="0" fontId="45" fillId="0" borderId="0" xfId="46" applyFont="1"/>
    <xf numFmtId="0" fontId="50" fillId="0" borderId="0" xfId="40" applyFont="1"/>
    <xf numFmtId="0" fontId="18" fillId="0" borderId="0" xfId="40" applyAlignment="1">
      <alignment wrapText="1"/>
    </xf>
    <xf numFmtId="0" fontId="31" fillId="0" borderId="77" xfId="40" applyFont="1" applyBorder="1" applyAlignment="1">
      <alignment wrapText="1"/>
    </xf>
    <xf numFmtId="0" fontId="23" fillId="0" borderId="77" xfId="40" applyFont="1" applyBorder="1" applyAlignment="1">
      <alignment wrapText="1"/>
    </xf>
    <xf numFmtId="0" fontId="18" fillId="0" borderId="77" xfId="40" applyBorder="1" applyAlignment="1">
      <alignment wrapText="1"/>
    </xf>
    <xf numFmtId="0" fontId="18" fillId="0" borderId="0" xfId="40" applyBorder="1" applyAlignment="1">
      <alignment wrapText="1"/>
    </xf>
    <xf numFmtId="0" fontId="23" fillId="31" borderId="17" xfId="39" applyNumberFormat="1" applyFont="1" applyFill="1" applyBorder="1" applyAlignment="1" applyProtection="1">
      <alignment horizontal="center"/>
      <protection locked="0"/>
    </xf>
    <xf numFmtId="1" fontId="50" fillId="4" borderId="19" xfId="40" applyNumberFormat="1" applyFont="1" applyFill="1" applyBorder="1" applyAlignment="1" applyProtection="1">
      <alignment horizont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0" fontId="23" fillId="31" borderId="77" xfId="40" applyFont="1" applyFill="1" applyBorder="1" applyAlignment="1">
      <alignment wrapText="1"/>
    </xf>
    <xf numFmtId="0" fontId="23" fillId="31" borderId="79" xfId="40" applyFont="1" applyFill="1" applyBorder="1"/>
    <xf numFmtId="0" fontId="50" fillId="0" borderId="20" xfId="39" applyNumberFormat="1" applyFont="1" applyBorder="1" applyAlignment="1" applyProtection="1">
      <alignment horizontal="center"/>
      <protection locked="0"/>
    </xf>
    <xf numFmtId="0" fontId="50" fillId="0" borderId="17" xfId="39" applyNumberFormat="1" applyFont="1" applyBorder="1" applyAlignment="1" applyProtection="1">
      <alignment horizontal="center"/>
      <protection locked="0"/>
    </xf>
    <xf numFmtId="0" fontId="50" fillId="0" borderId="61" xfId="39" applyNumberFormat="1" applyFont="1" applyBorder="1" applyAlignment="1" applyProtection="1">
      <alignment horizontal="center"/>
      <protection locked="0"/>
    </xf>
    <xf numFmtId="0" fontId="50" fillId="0" borderId="51" xfId="39" applyNumberFormat="1" applyFont="1" applyBorder="1" applyAlignment="1" applyProtection="1">
      <alignment horizontal="center"/>
      <protection locked="0"/>
    </xf>
    <xf numFmtId="0" fontId="23" fillId="31" borderId="51" xfId="39" applyNumberFormat="1" applyFont="1" applyFill="1" applyBorder="1" applyAlignment="1" applyProtection="1">
      <alignment horizontal="center"/>
      <protection locked="0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0" fontId="23" fillId="31" borderId="19" xfId="40" applyFont="1" applyFill="1" applyBorder="1"/>
    <xf numFmtId="0" fontId="23" fillId="31" borderId="81" xfId="46" applyFont="1" applyFill="1" applyBorder="1" applyAlignment="1" applyProtection="1">
      <alignment horizontal="center" vertical="center"/>
      <protection locked="0"/>
    </xf>
    <xf numFmtId="0" fontId="23" fillId="32" borderId="36" xfId="40" applyFont="1" applyFill="1" applyBorder="1" applyAlignment="1" applyProtection="1">
      <alignment horizontal="left" vertical="center" wrapText="1"/>
    </xf>
    <xf numFmtId="0" fontId="25" fillId="32" borderId="25" xfId="40" applyFont="1" applyFill="1" applyBorder="1" applyAlignment="1" applyProtection="1">
      <alignment horizontal="center"/>
    </xf>
    <xf numFmtId="0" fontId="23" fillId="31" borderId="76" xfId="0" applyFont="1" applyFill="1" applyBorder="1" applyAlignment="1">
      <alignment horizontal="center" vertical="center"/>
    </xf>
    <xf numFmtId="0" fontId="23" fillId="31" borderId="141" xfId="0" applyFont="1" applyFill="1" applyBorder="1" applyAlignment="1">
      <alignment horizontal="left" vertical="center"/>
    </xf>
    <xf numFmtId="0" fontId="23" fillId="31" borderId="20" xfId="39" applyNumberFormat="1" applyFont="1" applyFill="1" applyBorder="1" applyAlignment="1" applyProtection="1">
      <alignment horizontal="center"/>
      <protection locked="0"/>
    </xf>
    <xf numFmtId="0" fontId="23" fillId="31" borderId="61" xfId="39" applyNumberFormat="1" applyFont="1" applyFill="1" applyBorder="1" applyAlignment="1" applyProtection="1">
      <alignment horizontal="center"/>
      <protection locked="0"/>
    </xf>
    <xf numFmtId="0" fontId="23" fillId="31" borderId="82" xfId="40" applyFont="1" applyFill="1" applyBorder="1" applyAlignment="1" applyProtection="1">
      <protection locked="0"/>
    </xf>
    <xf numFmtId="0" fontId="23" fillId="31" borderId="78" xfId="0" applyFont="1" applyFill="1" applyBorder="1" applyAlignment="1">
      <alignment vertical="center" wrapText="1"/>
    </xf>
    <xf numFmtId="0" fontId="23" fillId="31" borderId="19" xfId="39" applyNumberFormat="1" applyFont="1" applyFill="1" applyBorder="1" applyAlignment="1" applyProtection="1">
      <alignment horizontal="center"/>
      <protection locked="0"/>
    </xf>
    <xf numFmtId="0" fontId="23" fillId="31" borderId="18" xfId="39" applyNumberFormat="1" applyFont="1" applyFill="1" applyBorder="1" applyAlignment="1" applyProtection="1">
      <alignment horizontal="center"/>
      <protection locked="0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5" xfId="26" applyNumberFormat="1" applyFont="1" applyFill="1" applyBorder="1" applyAlignment="1" applyProtection="1">
      <alignment horizontal="center" vertic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5" xfId="26" applyNumberFormat="1" applyFont="1" applyFill="1" applyBorder="1" applyAlignment="1" applyProtection="1">
      <alignment horizontal="center" vertical="center"/>
    </xf>
    <xf numFmtId="1" fontId="23" fillId="32" borderId="19" xfId="40" applyNumberFormat="1" applyFont="1" applyFill="1" applyBorder="1" applyAlignment="1" applyProtection="1">
      <alignment horizontal="center"/>
    </xf>
    <xf numFmtId="0" fontId="37" fillId="31" borderId="0" xfId="46" applyFill="1"/>
    <xf numFmtId="0" fontId="57" fillId="31" borderId="79" xfId="52" applyFont="1" applyFill="1" applyBorder="1" applyAlignment="1">
      <alignment horizontal="center"/>
    </xf>
    <xf numFmtId="0" fontId="23" fillId="31" borderId="79" xfId="52" applyFont="1" applyFill="1" applyBorder="1" applyAlignment="1">
      <alignment horizontal="center"/>
    </xf>
    <xf numFmtId="0" fontId="37" fillId="31" borderId="0" xfId="46" applyFont="1" applyFill="1"/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5" xfId="26" applyNumberFormat="1" applyFont="1" applyFill="1" applyBorder="1" applyAlignment="1" applyProtection="1">
      <alignment horizontal="center" vertical="center"/>
    </xf>
    <xf numFmtId="0" fontId="50" fillId="31" borderId="17" xfId="39" applyNumberFormat="1" applyFont="1" applyFill="1" applyBorder="1" applyAlignment="1" applyProtection="1">
      <alignment horizontal="center"/>
      <protection locked="0"/>
    </xf>
    <xf numFmtId="0" fontId="50" fillId="31" borderId="61" xfId="39" applyNumberFormat="1" applyFont="1" applyFill="1" applyBorder="1" applyAlignment="1" applyProtection="1">
      <alignment horizontal="center"/>
      <protection locked="0"/>
    </xf>
    <xf numFmtId="0" fontId="50" fillId="31" borderId="20" xfId="39" applyNumberFormat="1" applyFont="1" applyFill="1" applyBorder="1" applyAlignment="1" applyProtection="1">
      <alignment horizontal="center"/>
      <protection locked="0"/>
    </xf>
    <xf numFmtId="0" fontId="23" fillId="31" borderId="79" xfId="46" applyFont="1" applyFill="1" applyBorder="1"/>
    <xf numFmtId="0" fontId="58" fillId="31" borderId="20" xfId="39" applyNumberFormat="1" applyFont="1" applyFill="1" applyBorder="1" applyAlignment="1" applyProtection="1">
      <alignment horizontal="center"/>
      <protection locked="0"/>
    </xf>
    <xf numFmtId="0" fontId="58" fillId="31" borderId="17" xfId="39" applyNumberFormat="1" applyFont="1" applyFill="1" applyBorder="1" applyAlignment="1" applyProtection="1">
      <alignment horizontal="center"/>
      <protection locked="0"/>
    </xf>
    <xf numFmtId="0" fontId="58" fillId="31" borderId="61" xfId="39" applyNumberFormat="1" applyFont="1" applyFill="1" applyBorder="1" applyAlignment="1" applyProtection="1">
      <alignment horizontal="center"/>
      <protection locked="0"/>
    </xf>
    <xf numFmtId="0" fontId="50" fillId="31" borderId="19" xfId="39" applyNumberFormat="1" applyFont="1" applyFill="1" applyBorder="1" applyAlignment="1" applyProtection="1">
      <alignment horizontal="center"/>
      <protection locked="0"/>
    </xf>
    <xf numFmtId="0" fontId="50" fillId="31" borderId="18" xfId="39" applyNumberFormat="1" applyFont="1" applyFill="1" applyBorder="1" applyAlignment="1" applyProtection="1">
      <alignment horizontal="center"/>
      <protection locked="0"/>
    </xf>
    <xf numFmtId="0" fontId="23" fillId="0" borderId="0" xfId="39" applyNumberFormat="1" applyFont="1" applyBorder="1" applyAlignment="1" applyProtection="1">
      <alignment horizontal="center"/>
      <protection locked="0"/>
    </xf>
    <xf numFmtId="1" fontId="25" fillId="4" borderId="17" xfId="40" applyNumberFormat="1" applyFont="1" applyFill="1" applyBorder="1" applyAlignment="1" applyProtection="1">
      <alignment horizontal="center"/>
    </xf>
    <xf numFmtId="1" fontId="25" fillId="4" borderId="21" xfId="40" applyNumberFormat="1" applyFont="1" applyFill="1" applyBorder="1" applyAlignment="1" applyProtection="1">
      <alignment horizontal="center" vertical="center" shrinkToFit="1"/>
    </xf>
    <xf numFmtId="1" fontId="28" fillId="25" borderId="119" xfId="46" applyNumberFormat="1" applyFont="1" applyFill="1" applyBorder="1" applyAlignment="1" applyProtection="1">
      <alignment horizontal="center"/>
    </xf>
    <xf numFmtId="1" fontId="28" fillId="26" borderId="182" xfId="46" applyNumberFormat="1" applyFont="1" applyFill="1" applyBorder="1" applyAlignment="1" applyProtection="1">
      <alignment horizontal="center"/>
    </xf>
    <xf numFmtId="0" fontId="23" fillId="0" borderId="76" xfId="40" applyFont="1" applyBorder="1"/>
    <xf numFmtId="0" fontId="23" fillId="0" borderId="183" xfId="40" applyFont="1" applyBorder="1"/>
    <xf numFmtId="0" fontId="23" fillId="0" borderId="184" xfId="40" applyFont="1" applyBorder="1"/>
    <xf numFmtId="0" fontId="23" fillId="0" borderId="86" xfId="40" applyFont="1" applyBorder="1"/>
    <xf numFmtId="0" fontId="57" fillId="0" borderId="0" xfId="52" applyFont="1" applyBorder="1" applyAlignment="1">
      <alignment horizontal="center"/>
    </xf>
    <xf numFmtId="1" fontId="28" fillId="25" borderId="118" xfId="46" applyNumberFormat="1" applyFont="1" applyFill="1" applyBorder="1" applyAlignment="1" applyProtection="1">
      <alignment horizontal="center"/>
    </xf>
    <xf numFmtId="0" fontId="28" fillId="25" borderId="185" xfId="46" applyFont="1" applyFill="1" applyBorder="1" applyAlignment="1" applyProtection="1">
      <alignment horizontal="center"/>
    </xf>
    <xf numFmtId="0" fontId="23" fillId="32" borderId="16" xfId="40" applyFont="1" applyFill="1" applyBorder="1" applyAlignment="1" applyProtection="1">
      <alignment horizontal="center"/>
    </xf>
    <xf numFmtId="1" fontId="28" fillId="25" borderId="186" xfId="46" applyNumberFormat="1" applyFont="1" applyFill="1" applyBorder="1" applyAlignment="1" applyProtection="1">
      <alignment horizontal="center"/>
    </xf>
    <xf numFmtId="1" fontId="28" fillId="26" borderId="187" xfId="46" applyNumberFormat="1" applyFont="1" applyFill="1" applyBorder="1" applyAlignment="1" applyProtection="1">
      <alignment horizontal="center"/>
    </xf>
    <xf numFmtId="0" fontId="37" fillId="28" borderId="77" xfId="46" applyFill="1" applyBorder="1"/>
    <xf numFmtId="0" fontId="23" fillId="0" borderId="77" xfId="40" applyFont="1" applyFill="1" applyBorder="1"/>
    <xf numFmtId="1" fontId="23" fillId="4" borderId="189" xfId="40" applyNumberFormat="1" applyFont="1" applyFill="1" applyBorder="1" applyAlignment="1" applyProtection="1">
      <alignment horizontal="center" vertical="center" shrinkToFit="1"/>
    </xf>
    <xf numFmtId="1" fontId="28" fillId="25" borderId="190" xfId="46" applyNumberFormat="1" applyFont="1" applyFill="1" applyBorder="1" applyAlignment="1" applyProtection="1">
      <alignment horizontal="center"/>
    </xf>
    <xf numFmtId="0" fontId="23" fillId="0" borderId="77" xfId="40" applyFont="1" applyBorder="1"/>
    <xf numFmtId="0" fontId="23" fillId="25" borderId="192" xfId="46" applyFont="1" applyFill="1" applyBorder="1" applyAlignment="1" applyProtection="1">
      <alignment horizontal="center"/>
    </xf>
    <xf numFmtId="0" fontId="23" fillId="31" borderId="77" xfId="40" applyFont="1" applyFill="1" applyBorder="1"/>
    <xf numFmtId="0" fontId="50" fillId="0" borderId="77" xfId="40" applyFont="1" applyBorder="1"/>
    <xf numFmtId="1" fontId="23" fillId="4" borderId="21" xfId="40" applyNumberFormat="1" applyFont="1" applyFill="1" applyBorder="1" applyAlignment="1" applyProtection="1">
      <alignment horizontal="center"/>
    </xf>
    <xf numFmtId="1" fontId="28" fillId="25" borderId="193" xfId="46" applyNumberFormat="1" applyFont="1" applyFill="1" applyBorder="1" applyAlignment="1" applyProtection="1">
      <alignment horizontal="center"/>
    </xf>
    <xf numFmtId="1" fontId="23" fillId="25" borderId="195" xfId="46" applyNumberFormat="1" applyFont="1" applyFill="1" applyBorder="1" applyAlignment="1" applyProtection="1">
      <alignment horizontal="center"/>
    </xf>
    <xf numFmtId="1" fontId="23" fillId="4" borderId="196" xfId="40" applyNumberFormat="1" applyFont="1" applyFill="1" applyBorder="1" applyAlignment="1" applyProtection="1">
      <alignment horizontal="center"/>
    </xf>
    <xf numFmtId="0" fontId="23" fillId="32" borderId="198" xfId="40" applyFont="1" applyFill="1" applyBorder="1" applyAlignment="1" applyProtection="1">
      <alignment horizontal="center"/>
    </xf>
    <xf numFmtId="0" fontId="28" fillId="4" borderId="200" xfId="40" applyFont="1" applyFill="1" applyBorder="1" applyAlignment="1" applyProtection="1">
      <alignment horizontal="center"/>
    </xf>
    <xf numFmtId="0" fontId="25" fillId="25" borderId="104" xfId="46" applyFont="1" applyFill="1" applyBorder="1" applyAlignment="1" applyProtection="1">
      <alignment horizontal="center"/>
    </xf>
    <xf numFmtId="1" fontId="28" fillId="25" borderId="201" xfId="46" applyNumberFormat="1" applyFont="1" applyFill="1" applyBorder="1" applyAlignment="1" applyProtection="1">
      <alignment horizontal="center"/>
    </xf>
    <xf numFmtId="1" fontId="28" fillId="26" borderId="202" xfId="46" applyNumberFormat="1" applyFont="1" applyFill="1" applyBorder="1" applyAlignment="1" applyProtection="1">
      <alignment horizontal="center"/>
    </xf>
    <xf numFmtId="0" fontId="18" fillId="0" borderId="77" xfId="40" applyFont="1" applyFill="1" applyBorder="1"/>
    <xf numFmtId="1" fontId="28" fillId="26" borderId="204" xfId="46" applyNumberFormat="1" applyFont="1" applyFill="1" applyBorder="1" applyAlignment="1" applyProtection="1">
      <alignment horizontal="center"/>
    </xf>
    <xf numFmtId="0" fontId="23" fillId="0" borderId="76" xfId="46" applyFont="1" applyFill="1" applyBorder="1" applyAlignment="1" applyProtection="1">
      <alignment horizontal="center" vertical="center"/>
      <protection locked="0"/>
    </xf>
    <xf numFmtId="1" fontId="23" fillId="25" borderId="205" xfId="46" applyNumberFormat="1" applyFont="1" applyFill="1" applyBorder="1" applyAlignment="1" applyProtection="1">
      <alignment horizontal="center"/>
    </xf>
    <xf numFmtId="1" fontId="23" fillId="4" borderId="137" xfId="40" applyNumberFormat="1" applyFont="1" applyFill="1" applyBorder="1" applyAlignment="1" applyProtection="1">
      <alignment horizontal="center"/>
    </xf>
    <xf numFmtId="1" fontId="23" fillId="25" borderId="206" xfId="46" applyNumberFormat="1" applyFont="1" applyFill="1" applyBorder="1" applyAlignment="1" applyProtection="1">
      <alignment horizontal="center"/>
    </xf>
    <xf numFmtId="0" fontId="23" fillId="25" borderId="207" xfId="46" applyFont="1" applyFill="1" applyBorder="1" applyAlignment="1" applyProtection="1">
      <alignment horizontal="center"/>
    </xf>
    <xf numFmtId="1" fontId="23" fillId="25" borderId="208" xfId="46" applyNumberFormat="1" applyFont="1" applyFill="1" applyBorder="1" applyAlignment="1" applyProtection="1">
      <alignment horizontal="center"/>
    </xf>
    <xf numFmtId="1" fontId="23" fillId="25" borderId="137" xfId="46" applyNumberFormat="1" applyFont="1" applyFill="1" applyBorder="1" applyAlignment="1" applyProtection="1">
      <alignment horizontal="center"/>
    </xf>
    <xf numFmtId="0" fontId="23" fillId="25" borderId="209" xfId="46" applyFont="1" applyFill="1" applyBorder="1" applyAlignment="1" applyProtection="1">
      <alignment horizontal="center"/>
    </xf>
    <xf numFmtId="1" fontId="23" fillId="25" borderId="139" xfId="46" applyNumberFormat="1" applyFont="1" applyFill="1" applyBorder="1" applyAlignment="1" applyProtection="1">
      <alignment horizontal="center"/>
    </xf>
    <xf numFmtId="1" fontId="23" fillId="4" borderId="210" xfId="40" applyNumberFormat="1" applyFont="1" applyFill="1" applyBorder="1" applyAlignment="1" applyProtection="1">
      <alignment horizontal="center"/>
    </xf>
    <xf numFmtId="1" fontId="23" fillId="25" borderId="211" xfId="46" applyNumberFormat="1" applyFont="1" applyFill="1" applyBorder="1" applyAlignment="1" applyProtection="1">
      <alignment horizontal="center"/>
    </xf>
    <xf numFmtId="1" fontId="23" fillId="4" borderId="212" xfId="40" applyNumberFormat="1" applyFont="1" applyFill="1" applyBorder="1" applyAlignment="1" applyProtection="1">
      <alignment horizontal="center" vertical="center" shrinkToFit="1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0" fontId="23" fillId="25" borderId="132" xfId="40" applyFont="1" applyFill="1" applyBorder="1" applyAlignment="1" applyProtection="1">
      <alignment horizontal="center"/>
    </xf>
    <xf numFmtId="1" fontId="23" fillId="4" borderId="31" xfId="40" applyNumberFormat="1" applyFont="1" applyFill="1" applyBorder="1" applyAlignment="1" applyProtection="1">
      <alignment horizontal="left" vertical="center"/>
    </xf>
    <xf numFmtId="1" fontId="23" fillId="4" borderId="14" xfId="40" applyNumberFormat="1" applyFont="1" applyFill="1" applyBorder="1" applyAlignment="1" applyProtection="1">
      <alignment horizontal="left" vertical="center"/>
    </xf>
    <xf numFmtId="1" fontId="23" fillId="4" borderId="162" xfId="40" applyNumberFormat="1" applyFont="1" applyFill="1" applyBorder="1" applyAlignment="1" applyProtection="1">
      <alignment horizontal="left" vertical="center"/>
    </xf>
    <xf numFmtId="165" fontId="25" fillId="4" borderId="41" xfId="26" applyNumberFormat="1" applyFont="1" applyFill="1" applyBorder="1" applyAlignment="1" applyProtection="1">
      <alignment horizontal="center" vertical="center"/>
    </xf>
    <xf numFmtId="165" fontId="25" fillId="4" borderId="32" xfId="26" applyNumberFormat="1" applyFont="1" applyFill="1" applyBorder="1" applyAlignment="1" applyProtection="1">
      <alignment horizontal="center" vertical="center"/>
    </xf>
    <xf numFmtId="0" fontId="23" fillId="25" borderId="103" xfId="40" applyFont="1" applyFill="1" applyBorder="1" applyAlignment="1" applyProtection="1">
      <alignment horizont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164" fontId="25" fillId="4" borderId="22" xfId="26" applyFont="1" applyFill="1" applyBorder="1" applyAlignment="1" applyProtection="1">
      <alignment horizontal="center" vertical="center"/>
    </xf>
    <xf numFmtId="164" fontId="25" fillId="4" borderId="155" xfId="26" applyFont="1" applyFill="1" applyBorder="1" applyAlignment="1" applyProtection="1">
      <alignment horizontal="center" vertical="center"/>
    </xf>
    <xf numFmtId="1" fontId="25" fillId="4" borderId="52" xfId="40" applyNumberFormat="1" applyFont="1" applyFill="1" applyBorder="1" applyAlignment="1" applyProtection="1">
      <alignment horizontal="left" vertical="center" shrinkToFit="1"/>
    </xf>
    <xf numFmtId="1" fontId="25" fillId="4" borderId="51" xfId="40" applyNumberFormat="1" applyFont="1" applyFill="1" applyBorder="1" applyAlignment="1" applyProtection="1">
      <alignment horizontal="left" vertical="center" shrinkToFit="1"/>
    </xf>
    <xf numFmtId="1" fontId="25" fillId="4" borderId="17" xfId="40" applyNumberFormat="1" applyFont="1" applyFill="1" applyBorder="1" applyAlignment="1" applyProtection="1">
      <alignment horizontal="left" vertical="center" shrinkToFit="1"/>
    </xf>
    <xf numFmtId="0" fontId="47" fillId="27" borderId="77" xfId="40" applyFont="1" applyFill="1" applyBorder="1" applyAlignment="1">
      <alignment horizontal="center" vertical="center" wrapText="1"/>
    </xf>
    <xf numFmtId="0" fontId="41" fillId="27" borderId="77" xfId="0" applyFont="1" applyFill="1" applyBorder="1" applyAlignment="1">
      <alignment vertical="center" wrapText="1"/>
    </xf>
    <xf numFmtId="0" fontId="47" fillId="27" borderId="79" xfId="40" applyFont="1" applyFill="1" applyBorder="1" applyAlignment="1">
      <alignment horizontal="center" vertical="center" wrapText="1"/>
    </xf>
    <xf numFmtId="0" fontId="41" fillId="27" borderId="79" xfId="0" applyFont="1" applyFill="1" applyBorder="1" applyAlignment="1">
      <alignment horizontal="center" vertical="center" wrapText="1"/>
    </xf>
    <xf numFmtId="164" fontId="25" fillId="4" borderId="21" xfId="26" applyFont="1" applyFill="1" applyBorder="1" applyAlignment="1" applyProtection="1">
      <alignment horizontal="center" vertical="center"/>
    </xf>
    <xf numFmtId="0" fontId="25" fillId="4" borderId="19" xfId="40" applyFont="1" applyFill="1" applyBorder="1" applyAlignment="1" applyProtection="1">
      <alignment horizontal="center" vertical="center"/>
    </xf>
    <xf numFmtId="0" fontId="25" fillId="4" borderId="10" xfId="40" applyFont="1" applyFill="1" applyBorder="1" applyAlignment="1" applyProtection="1">
      <alignment horizontal="center" textRotation="90"/>
    </xf>
    <xf numFmtId="0" fontId="25" fillId="4" borderId="20" xfId="40" applyFont="1" applyFill="1" applyBorder="1" applyAlignment="1" applyProtection="1">
      <alignment horizontal="center" vertical="center"/>
    </xf>
    <xf numFmtId="0" fontId="25" fillId="4" borderId="62" xfId="40" applyFont="1" applyFill="1" applyBorder="1" applyAlignment="1" applyProtection="1">
      <alignment horizontal="center" textRotation="90" wrapText="1"/>
    </xf>
    <xf numFmtId="0" fontId="25" fillId="4" borderId="27" xfId="40" applyFont="1" applyFill="1" applyBorder="1" applyAlignment="1" applyProtection="1">
      <alignment horizontal="center" textRotation="90" wrapText="1"/>
    </xf>
    <xf numFmtId="0" fontId="25" fillId="4" borderId="149" xfId="40" applyFont="1" applyFill="1" applyBorder="1" applyAlignment="1" applyProtection="1">
      <alignment horizontal="center" textRotation="90" wrapText="1"/>
    </xf>
    <xf numFmtId="1" fontId="23" fillId="4" borderId="66" xfId="40" applyNumberFormat="1" applyFont="1" applyFill="1" applyBorder="1" applyAlignment="1" applyProtection="1">
      <alignment horizontal="left" vertical="center"/>
    </xf>
    <xf numFmtId="165" fontId="25" fillId="4" borderId="67" xfId="26" applyNumberFormat="1" applyFont="1" applyFill="1" applyBorder="1" applyAlignment="1" applyProtection="1">
      <alignment horizontal="center" vertical="center"/>
    </xf>
    <xf numFmtId="1" fontId="23" fillId="4" borderId="52" xfId="40" applyNumberFormat="1" applyFont="1" applyFill="1" applyBorder="1" applyAlignment="1" applyProtection="1">
      <alignment horizontal="left" vertical="center"/>
    </xf>
    <xf numFmtId="1" fontId="23" fillId="4" borderId="51" xfId="40" applyNumberFormat="1" applyFont="1" applyFill="1" applyBorder="1" applyAlignment="1" applyProtection="1">
      <alignment horizontal="left" vertical="center"/>
    </xf>
    <xf numFmtId="1" fontId="23" fillId="4" borderId="17" xfId="40" applyNumberFormat="1" applyFont="1" applyFill="1" applyBorder="1" applyAlignment="1" applyProtection="1">
      <alignment horizontal="left" vertical="center"/>
    </xf>
    <xf numFmtId="1" fontId="23" fillId="4" borderId="16" xfId="40" applyNumberFormat="1" applyFont="1" applyFill="1" applyBorder="1" applyAlignment="1" applyProtection="1">
      <alignment horizontal="left" vertical="center" shrinkToFit="1"/>
    </xf>
    <xf numFmtId="9" fontId="25" fillId="4" borderId="22" xfId="45" applyFont="1" applyFill="1" applyBorder="1" applyAlignment="1" applyProtection="1">
      <alignment horizontal="center" vertical="center"/>
    </xf>
    <xf numFmtId="9" fontId="25" fillId="4" borderId="155" xfId="45" applyFont="1" applyFill="1" applyBorder="1" applyAlignment="1" applyProtection="1">
      <alignment horizontal="center" vertical="center"/>
    </xf>
    <xf numFmtId="165" fontId="25" fillId="4" borderId="22" xfId="26" applyNumberFormat="1" applyFont="1" applyFill="1" applyBorder="1" applyAlignment="1" applyProtection="1">
      <alignment horizontal="center" vertical="center"/>
    </xf>
    <xf numFmtId="165" fontId="25" fillId="4" borderId="155" xfId="26" applyNumberFormat="1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center" vertical="center"/>
    </xf>
    <xf numFmtId="0" fontId="24" fillId="0" borderId="0" xfId="40" applyFont="1" applyFill="1" applyBorder="1" applyAlignment="1" applyProtection="1">
      <alignment horizontal="center" vertical="center"/>
      <protection locked="0"/>
    </xf>
    <xf numFmtId="0" fontId="25" fillId="4" borderId="70" xfId="40" applyFont="1" applyFill="1" applyBorder="1" applyAlignment="1" applyProtection="1">
      <alignment horizontal="center" vertical="center" textRotation="90"/>
    </xf>
    <xf numFmtId="0" fontId="26" fillId="4" borderId="71" xfId="40" applyFont="1" applyFill="1" applyBorder="1" applyAlignment="1" applyProtection="1">
      <alignment horizontal="center" vertical="center" textRotation="90"/>
    </xf>
    <xf numFmtId="0" fontId="27" fillId="4" borderId="72" xfId="40" applyFont="1" applyFill="1" applyBorder="1" applyAlignment="1" applyProtection="1">
      <alignment horizontal="center" vertical="center"/>
    </xf>
    <xf numFmtId="0" fontId="25" fillId="4" borderId="63" xfId="40" applyFont="1" applyFill="1" applyBorder="1" applyAlignment="1" applyProtection="1">
      <alignment horizontal="center"/>
    </xf>
    <xf numFmtId="0" fontId="25" fillId="4" borderId="69" xfId="40" applyFont="1" applyFill="1" applyBorder="1" applyAlignment="1" applyProtection="1">
      <alignment horizontal="center"/>
    </xf>
    <xf numFmtId="0" fontId="25" fillId="4" borderId="75" xfId="40" applyFont="1" applyFill="1" applyBorder="1" applyAlignment="1" applyProtection="1">
      <alignment horizontal="center"/>
    </xf>
    <xf numFmtId="0" fontId="25" fillId="4" borderId="73" xfId="40" applyFont="1" applyFill="1" applyBorder="1" applyAlignment="1" applyProtection="1">
      <alignment horizontal="center" vertical="center" wrapText="1"/>
    </xf>
    <xf numFmtId="0" fontId="23" fillId="4" borderId="14" xfId="40" applyFont="1" applyFill="1" applyBorder="1" applyAlignment="1">
      <alignment horizontal="center" vertical="center"/>
    </xf>
    <xf numFmtId="0" fontId="23" fillId="4" borderId="90" xfId="40" applyFont="1" applyFill="1" applyBorder="1" applyAlignment="1" applyProtection="1">
      <alignment horizontal="center" vertical="center"/>
    </xf>
    <xf numFmtId="0" fontId="23" fillId="4" borderId="38" xfId="40" applyFont="1" applyFill="1" applyBorder="1" applyAlignment="1" applyProtection="1">
      <alignment horizontal="center" vertical="center"/>
    </xf>
    <xf numFmtId="0" fontId="23" fillId="4" borderId="91" xfId="40" applyFont="1" applyFill="1" applyBorder="1" applyAlignment="1" applyProtection="1">
      <alignment horizontal="center" vertical="center"/>
    </xf>
    <xf numFmtId="0" fontId="23" fillId="4" borderId="0" xfId="40" applyFont="1" applyFill="1" applyBorder="1" applyAlignment="1">
      <alignment horizontal="center" vertical="center"/>
    </xf>
    <xf numFmtId="0" fontId="23" fillId="4" borderId="68" xfId="40" applyFont="1" applyFill="1" applyBorder="1" applyAlignment="1">
      <alignment horizontal="center" vertical="center"/>
    </xf>
    <xf numFmtId="0" fontId="25" fillId="4" borderId="74" xfId="40" applyFont="1" applyFill="1" applyBorder="1" applyAlignment="1" applyProtection="1">
      <alignment horizontal="center" vertical="center"/>
    </xf>
    <xf numFmtId="0" fontId="39" fillId="4" borderId="156" xfId="40" applyFont="1" applyFill="1" applyBorder="1" applyAlignment="1" applyProtection="1">
      <alignment horizontal="center" textRotation="90" wrapText="1"/>
    </xf>
    <xf numFmtId="0" fontId="23" fillId="4" borderId="87" xfId="40" applyFont="1" applyFill="1" applyBorder="1" applyAlignment="1" applyProtection="1">
      <alignment horizontal="left" vertical="center" wrapText="1"/>
    </xf>
    <xf numFmtId="0" fontId="23" fillId="4" borderId="65" xfId="40" applyFont="1" applyFill="1" applyBorder="1" applyAlignment="1" applyProtection="1">
      <alignment horizontal="left" vertical="center" wrapText="1"/>
    </xf>
    <xf numFmtId="0" fontId="23" fillId="4" borderId="42" xfId="40" applyFont="1" applyFill="1" applyBorder="1" applyAlignment="1" applyProtection="1">
      <alignment horizontal="left" vertical="center" wrapText="1"/>
    </xf>
    <xf numFmtId="1" fontId="25" fillId="4" borderId="64" xfId="40" applyNumberFormat="1" applyFont="1" applyFill="1" applyBorder="1" applyAlignment="1" applyProtection="1">
      <alignment horizontal="center" vertical="center"/>
    </xf>
    <xf numFmtId="1" fontId="25" fillId="4" borderId="49" xfId="40" applyNumberFormat="1" applyFont="1" applyFill="1" applyBorder="1" applyAlignment="1" applyProtection="1">
      <alignment horizontal="center" vertical="center"/>
    </xf>
    <xf numFmtId="0" fontId="38" fillId="25" borderId="108" xfId="46" applyFont="1" applyFill="1" applyBorder="1" applyAlignment="1">
      <alignment horizontal="center" vertical="center"/>
    </xf>
    <xf numFmtId="0" fontId="35" fillId="25" borderId="108" xfId="50" applyFill="1" applyBorder="1" applyAlignment="1">
      <alignment horizontal="center" vertical="center"/>
    </xf>
    <xf numFmtId="0" fontId="38" fillId="25" borderId="142" xfId="46" applyFont="1" applyFill="1" applyBorder="1" applyAlignment="1">
      <alignment horizontal="center" vertical="center"/>
    </xf>
    <xf numFmtId="0" fontId="35" fillId="25" borderId="142" xfId="50" applyFill="1" applyBorder="1" applyAlignment="1">
      <alignment horizontal="center" vertical="center"/>
    </xf>
    <xf numFmtId="0" fontId="35" fillId="25" borderId="188" xfId="50" applyFill="1" applyBorder="1" applyAlignment="1">
      <alignment horizontal="center" vertical="center"/>
    </xf>
    <xf numFmtId="0" fontId="41" fillId="25" borderId="80" xfId="46" applyFont="1" applyFill="1" applyBorder="1" applyAlignment="1" applyProtection="1">
      <alignment horizontal="center" textRotation="90"/>
    </xf>
    <xf numFmtId="0" fontId="35" fillId="25" borderId="117" xfId="50" applyFill="1" applyBorder="1" applyAlignment="1" applyProtection="1">
      <alignment horizontal="center"/>
    </xf>
    <xf numFmtId="0" fontId="41" fillId="25" borderId="77" xfId="46" applyFont="1" applyFill="1" applyBorder="1" applyAlignment="1" applyProtection="1">
      <alignment horizontal="center" vertical="center"/>
    </xf>
    <xf numFmtId="0" fontId="35" fillId="25" borderId="79" xfId="50" applyFill="1" applyBorder="1" applyAlignment="1" applyProtection="1">
      <alignment horizontal="center" vertical="center"/>
    </xf>
    <xf numFmtId="0" fontId="41" fillId="25" borderId="79" xfId="46" applyFont="1" applyFill="1" applyBorder="1" applyAlignment="1" applyProtection="1">
      <alignment horizontal="center" vertical="center"/>
    </xf>
    <xf numFmtId="0" fontId="41" fillId="25" borderId="79" xfId="46" applyFont="1" applyFill="1" applyBorder="1" applyAlignment="1" applyProtection="1">
      <alignment horizontal="center" textRotation="90"/>
    </xf>
    <xf numFmtId="0" fontId="35" fillId="25" borderId="116" xfId="50" applyFill="1" applyBorder="1" applyAlignment="1" applyProtection="1">
      <alignment horizontal="center"/>
    </xf>
    <xf numFmtId="0" fontId="41" fillId="25" borderId="89" xfId="46" applyFont="1" applyFill="1" applyBorder="1" applyAlignment="1" applyProtection="1">
      <alignment horizontal="center" textRotation="90"/>
    </xf>
    <xf numFmtId="0" fontId="35" fillId="25" borderId="120" xfId="50" applyFill="1" applyBorder="1" applyAlignment="1" applyProtection="1">
      <alignment horizontal="center"/>
    </xf>
    <xf numFmtId="0" fontId="41" fillId="25" borderId="111" xfId="46" applyFont="1" applyFill="1" applyBorder="1" applyAlignment="1" applyProtection="1">
      <alignment horizontal="center" textRotation="90"/>
    </xf>
    <xf numFmtId="0" fontId="35" fillId="25" borderId="119" xfId="50" applyFill="1" applyBorder="1" applyAlignment="1" applyProtection="1">
      <alignment horizontal="center"/>
    </xf>
    <xf numFmtId="0" fontId="41" fillId="25" borderId="110" xfId="46" applyFont="1" applyFill="1" applyBorder="1" applyAlignment="1" applyProtection="1">
      <alignment horizontal="center" vertical="center"/>
    </xf>
    <xf numFmtId="0" fontId="38" fillId="25" borderId="197" xfId="46" applyFont="1" applyFill="1" applyBorder="1" applyAlignment="1">
      <alignment horizontal="center" vertical="center"/>
    </xf>
    <xf numFmtId="0" fontId="35" fillId="25" borderId="197" xfId="50" applyFill="1" applyBorder="1" applyAlignment="1">
      <alignment horizontal="center" vertical="center"/>
    </xf>
    <xf numFmtId="0" fontId="35" fillId="25" borderId="199" xfId="50" applyFill="1" applyBorder="1" applyAlignment="1">
      <alignment horizontal="center" vertical="center"/>
    </xf>
    <xf numFmtId="0" fontId="35" fillId="25" borderId="109" xfId="50" applyFill="1" applyBorder="1" applyAlignment="1">
      <alignment horizontal="center" vertical="center"/>
    </xf>
    <xf numFmtId="0" fontId="23" fillId="25" borderId="86" xfId="46" applyFont="1" applyFill="1" applyBorder="1" applyAlignment="1" applyProtection="1">
      <alignment horizontal="left" vertical="center" wrapText="1"/>
    </xf>
    <xf numFmtId="0" fontId="35" fillId="25" borderId="79" xfId="50" applyFill="1" applyBorder="1" applyAlignment="1" applyProtection="1">
      <alignment horizontal="left" vertical="center" wrapText="1"/>
    </xf>
    <xf numFmtId="1" fontId="25" fillId="25" borderId="81" xfId="46" applyNumberFormat="1" applyFont="1" applyFill="1" applyBorder="1" applyAlignment="1" applyProtection="1">
      <alignment horizontal="center" vertical="center"/>
    </xf>
    <xf numFmtId="1" fontId="25" fillId="25" borderId="78" xfId="46" applyNumberFormat="1" applyFont="1" applyFill="1" applyBorder="1" applyAlignment="1" applyProtection="1">
      <alignment horizontal="center" vertical="center"/>
    </xf>
    <xf numFmtId="0" fontId="41" fillId="27" borderId="79" xfId="0" applyFont="1" applyFill="1" applyBorder="1" applyAlignment="1">
      <alignment vertical="center"/>
    </xf>
    <xf numFmtId="0" fontId="41" fillId="25" borderId="102" xfId="46" applyFont="1" applyFill="1" applyBorder="1" applyAlignment="1" applyProtection="1">
      <alignment horizontal="center"/>
    </xf>
    <xf numFmtId="0" fontId="41" fillId="25" borderId="103" xfId="46" applyFont="1" applyFill="1" applyBorder="1" applyAlignment="1" applyProtection="1">
      <alignment horizontal="center"/>
    </xf>
    <xf numFmtId="0" fontId="41" fillId="25" borderId="104" xfId="46" applyFont="1" applyFill="1" applyBorder="1" applyAlignment="1" applyProtection="1">
      <alignment horizontal="center"/>
    </xf>
    <xf numFmtId="0" fontId="41" fillId="25" borderId="105" xfId="46" applyFont="1" applyFill="1" applyBorder="1" applyAlignment="1" applyProtection="1">
      <alignment horizontal="center"/>
    </xf>
    <xf numFmtId="0" fontId="41" fillId="25" borderId="106" xfId="46" applyFont="1" applyFill="1" applyBorder="1" applyAlignment="1" applyProtection="1">
      <alignment horizontal="center"/>
    </xf>
    <xf numFmtId="0" fontId="24" fillId="0" borderId="0" xfId="46" applyFont="1" applyFill="1" applyAlignment="1" applyProtection="1">
      <alignment horizontal="center" vertical="center"/>
    </xf>
    <xf numFmtId="0" fontId="24" fillId="0" borderId="0" xfId="46" applyFont="1" applyFill="1" applyBorder="1" applyAlignment="1" applyProtection="1">
      <alignment horizontal="center" vertical="center"/>
      <protection locked="0"/>
    </xf>
    <xf numFmtId="0" fontId="25" fillId="25" borderId="98" xfId="46" applyFont="1" applyFill="1" applyBorder="1" applyAlignment="1" applyProtection="1">
      <alignment horizontal="center" vertical="center"/>
    </xf>
    <xf numFmtId="0" fontId="23" fillId="0" borderId="95" xfId="50" applyFont="1" applyBorder="1" applyAlignment="1">
      <alignment horizontal="center" vertical="center"/>
    </xf>
    <xf numFmtId="0" fontId="23" fillId="0" borderId="99" xfId="50" applyFont="1" applyBorder="1" applyAlignment="1">
      <alignment horizontal="center" vertical="center"/>
    </xf>
    <xf numFmtId="0" fontId="23" fillId="0" borderId="107" xfId="50" applyFont="1" applyBorder="1" applyAlignment="1">
      <alignment horizontal="center" vertical="center"/>
    </xf>
    <xf numFmtId="0" fontId="23" fillId="0" borderId="108" xfId="50" applyFont="1" applyBorder="1" applyAlignment="1">
      <alignment horizontal="center" vertical="center"/>
    </xf>
    <xf numFmtId="0" fontId="23" fillId="0" borderId="109" xfId="50" applyFont="1" applyBorder="1" applyAlignment="1">
      <alignment horizontal="center" vertical="center"/>
    </xf>
    <xf numFmtId="0" fontId="44" fillId="4" borderId="143" xfId="40" applyFont="1" applyFill="1" applyBorder="1" applyAlignment="1" applyProtection="1">
      <alignment horizontal="center" vertical="center" textRotation="90" wrapText="1"/>
    </xf>
    <xf numFmtId="0" fontId="44" fillId="4" borderId="144" xfId="40" applyFont="1" applyFill="1" applyBorder="1" applyAlignment="1" applyProtection="1">
      <alignment horizontal="center" vertical="center" textRotation="90" wrapText="1"/>
    </xf>
    <xf numFmtId="0" fontId="25" fillId="25" borderId="93" xfId="46" applyFont="1" applyFill="1" applyBorder="1" applyAlignment="1" applyProtection="1">
      <alignment horizontal="center" vertical="center" textRotation="90"/>
    </xf>
    <xf numFmtId="0" fontId="25" fillId="25" borderId="100" xfId="46" applyFont="1" applyFill="1" applyBorder="1" applyAlignment="1" applyProtection="1">
      <alignment horizontal="center" vertical="center" textRotation="90"/>
    </xf>
    <xf numFmtId="0" fontId="25" fillId="25" borderId="112" xfId="46" applyFont="1" applyFill="1" applyBorder="1" applyAlignment="1" applyProtection="1">
      <alignment horizontal="center" vertical="center" textRotation="90"/>
    </xf>
    <xf numFmtId="0" fontId="26" fillId="25" borderId="94" xfId="46" applyFont="1" applyFill="1" applyBorder="1" applyAlignment="1" applyProtection="1">
      <alignment horizontal="center" vertical="center" textRotation="90"/>
    </xf>
    <xf numFmtId="0" fontId="26" fillId="25" borderId="101" xfId="46" applyFont="1" applyFill="1" applyBorder="1" applyAlignment="1" applyProtection="1">
      <alignment horizontal="center" vertical="center" textRotation="90"/>
    </xf>
    <xf numFmtId="0" fontId="26" fillId="25" borderId="113" xfId="46" applyFont="1" applyFill="1" applyBorder="1" applyAlignment="1" applyProtection="1">
      <alignment horizontal="center" vertical="center" textRotation="90"/>
    </xf>
    <xf numFmtId="0" fontId="27" fillId="25" borderId="95" xfId="46" applyFont="1" applyFill="1" applyBorder="1" applyAlignment="1" applyProtection="1">
      <alignment horizontal="center" vertical="center"/>
    </xf>
    <xf numFmtId="0" fontId="27" fillId="25" borderId="0" xfId="46" applyFont="1" applyFill="1" applyBorder="1" applyAlignment="1" applyProtection="1">
      <alignment horizontal="center" vertical="center"/>
    </xf>
    <xf numFmtId="0" fontId="35" fillId="25" borderId="114" xfId="50" applyFill="1" applyBorder="1" applyAlignment="1" applyProtection="1">
      <alignment horizontal="center" vertical="center"/>
    </xf>
    <xf numFmtId="0" fontId="25" fillId="25" borderId="96" xfId="46" applyFont="1" applyFill="1" applyBorder="1" applyAlignment="1" applyProtection="1">
      <alignment horizontal="center" vertical="center" wrapText="1"/>
    </xf>
    <xf numFmtId="0" fontId="35" fillId="25" borderId="97" xfId="50" applyFill="1" applyBorder="1" applyAlignment="1" applyProtection="1">
      <alignment horizontal="center" vertical="center" wrapText="1"/>
    </xf>
    <xf numFmtId="0" fontId="35" fillId="25" borderId="194" xfId="50" applyFill="1" applyBorder="1" applyAlignment="1">
      <alignment horizontal="center" vertical="center"/>
    </xf>
    <xf numFmtId="0" fontId="35" fillId="25" borderId="191" xfId="50" applyFill="1" applyBorder="1" applyAlignment="1">
      <alignment horizontal="center" vertical="center"/>
    </xf>
    <xf numFmtId="0" fontId="41" fillId="25" borderId="166" xfId="46" applyFont="1" applyFill="1" applyBorder="1" applyAlignment="1" applyProtection="1">
      <alignment horizontal="center" vertical="center"/>
    </xf>
    <xf numFmtId="0" fontId="41" fillId="25" borderId="111" xfId="46" applyFont="1" applyFill="1" applyBorder="1" applyAlignment="1" applyProtection="1">
      <alignment horizontal="center" vertical="center"/>
    </xf>
    <xf numFmtId="0" fontId="41" fillId="25" borderId="85" xfId="46" applyFont="1" applyFill="1" applyBorder="1" applyAlignment="1" applyProtection="1">
      <alignment horizontal="center" textRotation="90"/>
    </xf>
    <xf numFmtId="0" fontId="41" fillId="25" borderId="169" xfId="46" applyFont="1" applyFill="1" applyBorder="1" applyAlignment="1" applyProtection="1">
      <alignment horizontal="center" textRotation="90"/>
    </xf>
    <xf numFmtId="0" fontId="41" fillId="25" borderId="167" xfId="46" applyFont="1" applyFill="1" applyBorder="1" applyAlignment="1" applyProtection="1">
      <alignment horizontal="center" textRotation="90"/>
    </xf>
    <xf numFmtId="0" fontId="41" fillId="25" borderId="168" xfId="46" applyFont="1" applyFill="1" applyBorder="1" applyAlignment="1" applyProtection="1">
      <alignment horizontal="center" textRotation="90"/>
    </xf>
    <xf numFmtId="0" fontId="25" fillId="25" borderId="97" xfId="46" applyFont="1" applyFill="1" applyBorder="1" applyAlignment="1" applyProtection="1">
      <alignment horizontal="center" vertical="center" wrapText="1"/>
    </xf>
    <xf numFmtId="0" fontId="25" fillId="25" borderId="181" xfId="46" applyFont="1" applyFill="1" applyBorder="1" applyAlignment="1" applyProtection="1">
      <alignment horizontal="center" vertical="center" wrapText="1"/>
    </xf>
    <xf numFmtId="0" fontId="41" fillId="25" borderId="163" xfId="46" applyFont="1" applyFill="1" applyBorder="1" applyAlignment="1" applyProtection="1">
      <alignment horizontal="center"/>
    </xf>
    <xf numFmtId="0" fontId="41" fillId="25" borderId="164" xfId="46" applyFont="1" applyFill="1" applyBorder="1" applyAlignment="1" applyProtection="1">
      <alignment horizontal="center"/>
    </xf>
    <xf numFmtId="0" fontId="41" fillId="25" borderId="165" xfId="46" applyFont="1" applyFill="1" applyBorder="1" applyAlignment="1" applyProtection="1">
      <alignment horizontal="center"/>
    </xf>
    <xf numFmtId="0" fontId="24" fillId="0" borderId="87" xfId="40" applyFont="1" applyFill="1" applyBorder="1" applyAlignment="1" applyProtection="1">
      <alignment horizontal="center" vertical="center"/>
    </xf>
    <xf numFmtId="0" fontId="25" fillId="25" borderId="95" xfId="46" applyFont="1" applyFill="1" applyBorder="1" applyAlignment="1" applyProtection="1">
      <alignment horizontal="center" vertical="center"/>
    </xf>
    <xf numFmtId="0" fontId="25" fillId="25" borderId="99" xfId="46" applyFont="1" applyFill="1" applyBorder="1" applyAlignment="1" applyProtection="1">
      <alignment horizontal="center" vertical="center"/>
    </xf>
    <xf numFmtId="0" fontId="25" fillId="25" borderId="107" xfId="46" applyFont="1" applyFill="1" applyBorder="1" applyAlignment="1" applyProtection="1">
      <alignment horizontal="center" vertical="center"/>
    </xf>
    <xf numFmtId="0" fontId="25" fillId="25" borderId="108" xfId="46" applyFont="1" applyFill="1" applyBorder="1" applyAlignment="1" applyProtection="1">
      <alignment horizontal="center" vertical="center"/>
    </xf>
    <xf numFmtId="0" fontId="25" fillId="25" borderId="109" xfId="46" applyFont="1" applyFill="1" applyBorder="1" applyAlignment="1" applyProtection="1">
      <alignment horizontal="center" vertical="center"/>
    </xf>
    <xf numFmtId="0" fontId="41" fillId="25" borderId="129" xfId="46" applyFont="1" applyFill="1" applyBorder="1" applyAlignment="1" applyProtection="1">
      <alignment horizontal="center"/>
    </xf>
    <xf numFmtId="1" fontId="25" fillId="25" borderId="179" xfId="46" applyNumberFormat="1" applyFont="1" applyFill="1" applyBorder="1" applyAlignment="1" applyProtection="1">
      <alignment horizontal="center" vertical="center"/>
    </xf>
    <xf numFmtId="1" fontId="25" fillId="25" borderId="180" xfId="46" applyNumberFormat="1" applyFont="1" applyFill="1" applyBorder="1" applyAlignment="1" applyProtection="1">
      <alignment horizontal="center" vertical="center"/>
    </xf>
    <xf numFmtId="0" fontId="47" fillId="27" borderId="177" xfId="40" applyFont="1" applyFill="1" applyBorder="1" applyAlignment="1">
      <alignment horizontal="center" vertical="center" wrapText="1"/>
    </xf>
    <xf numFmtId="0" fontId="47" fillId="27" borderId="178" xfId="40" applyFont="1" applyFill="1" applyBorder="1" applyAlignment="1">
      <alignment horizontal="center" vertical="center" wrapText="1"/>
    </xf>
    <xf numFmtId="0" fontId="47" fillId="27" borderId="126" xfId="40" applyFont="1" applyFill="1" applyBorder="1" applyAlignment="1">
      <alignment horizontal="center" vertical="center" wrapText="1"/>
    </xf>
    <xf numFmtId="0" fontId="23" fillId="25" borderId="81" xfId="46" applyFont="1" applyFill="1" applyBorder="1" applyAlignment="1" applyProtection="1">
      <alignment horizontal="left" vertical="center" wrapText="1"/>
    </xf>
    <xf numFmtId="0" fontId="23" fillId="25" borderId="78" xfId="46" applyFont="1" applyFill="1" applyBorder="1" applyAlignment="1" applyProtection="1">
      <alignment horizontal="left" vertical="center" wrapText="1"/>
    </xf>
    <xf numFmtId="0" fontId="23" fillId="25" borderId="77" xfId="46" applyFont="1" applyFill="1" applyBorder="1" applyAlignment="1" applyProtection="1">
      <alignment horizontal="left" vertical="center" wrapText="1"/>
    </xf>
    <xf numFmtId="0" fontId="41" fillId="25" borderId="175" xfId="46" applyFont="1" applyFill="1" applyBorder="1" applyAlignment="1" applyProtection="1">
      <alignment horizontal="center" textRotation="90"/>
    </xf>
    <xf numFmtId="0" fontId="41" fillId="25" borderId="176" xfId="46" applyFont="1" applyFill="1" applyBorder="1" applyAlignment="1" applyProtection="1">
      <alignment horizontal="center" textRotation="90"/>
    </xf>
    <xf numFmtId="0" fontId="38" fillId="25" borderId="191" xfId="46" applyFont="1" applyFill="1" applyBorder="1" applyAlignment="1">
      <alignment horizontal="center" vertical="center"/>
    </xf>
    <xf numFmtId="0" fontId="38" fillId="25" borderId="194" xfId="46" applyFont="1" applyFill="1" applyBorder="1" applyAlignment="1">
      <alignment horizontal="center" vertical="center"/>
    </xf>
    <xf numFmtId="0" fontId="38" fillId="25" borderId="188" xfId="46" applyFont="1" applyFill="1" applyBorder="1" applyAlignment="1">
      <alignment horizontal="center" vertical="center"/>
    </xf>
    <xf numFmtId="0" fontId="38" fillId="25" borderId="199" xfId="46" applyFont="1" applyFill="1" applyBorder="1" applyAlignment="1">
      <alignment horizontal="center" vertical="center"/>
    </xf>
    <xf numFmtId="0" fontId="27" fillId="25" borderId="171" xfId="46" applyFont="1" applyFill="1" applyBorder="1" applyAlignment="1" applyProtection="1">
      <alignment horizontal="center" vertical="center"/>
    </xf>
    <xf numFmtId="0" fontId="27" fillId="25" borderId="172" xfId="46" applyFont="1" applyFill="1" applyBorder="1" applyAlignment="1" applyProtection="1">
      <alignment horizontal="center" vertical="center"/>
    </xf>
    <xf numFmtId="0" fontId="27" fillId="25" borderId="173" xfId="46" applyFont="1" applyFill="1" applyBorder="1" applyAlignment="1" applyProtection="1">
      <alignment horizontal="center" vertical="center"/>
    </xf>
    <xf numFmtId="0" fontId="25" fillId="25" borderId="170" xfId="46" applyFont="1" applyFill="1" applyBorder="1" applyAlignment="1" applyProtection="1">
      <alignment horizontal="center" vertical="center" wrapText="1"/>
    </xf>
    <xf numFmtId="0" fontId="38" fillId="25" borderId="174" xfId="46" applyFont="1" applyFill="1" applyBorder="1" applyAlignment="1">
      <alignment horizontal="center" vertical="center"/>
    </xf>
    <xf numFmtId="0" fontId="47" fillId="27" borderId="85" xfId="40" applyFont="1" applyFill="1" applyBorder="1" applyAlignment="1">
      <alignment horizontal="center" vertical="center" wrapText="1"/>
    </xf>
    <xf numFmtId="0" fontId="47" fillId="27" borderId="132" xfId="40" applyFont="1" applyFill="1" applyBorder="1" applyAlignment="1">
      <alignment horizontal="center" vertical="center" wrapText="1"/>
    </xf>
    <xf numFmtId="0" fontId="47" fillId="27" borderId="83" xfId="40" applyFont="1" applyFill="1" applyBorder="1" applyAlignment="1">
      <alignment horizontal="center" vertical="center" wrapText="1"/>
    </xf>
    <xf numFmtId="0" fontId="41" fillId="25" borderId="81" xfId="46" applyFont="1" applyFill="1" applyBorder="1" applyAlignment="1" applyProtection="1">
      <alignment horizontal="center" vertical="center"/>
    </xf>
    <xf numFmtId="0" fontId="38" fillId="25" borderId="203" xfId="46" applyFont="1" applyFill="1" applyBorder="1" applyAlignment="1">
      <alignment horizontal="center" vertical="center"/>
    </xf>
    <xf numFmtId="0" fontId="23" fillId="0" borderId="141" xfId="0" applyFont="1" applyBorder="1" applyAlignment="1">
      <alignment horizontal="left" vertical="center" wrapText="1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 xr:uid="{00000000-0005-0000-0000-000027000000}"/>
    <cellStyle name="Normál 2 2" xfId="48" xr:uid="{00000000-0005-0000-0000-000028000000}"/>
    <cellStyle name="Normál 3" xfId="49" xr:uid="{00000000-0005-0000-0000-000029000000}"/>
    <cellStyle name="Normál 3 2" xfId="50" xr:uid="{00000000-0005-0000-0000-00002A000000}"/>
    <cellStyle name="Normál 4" xfId="51" xr:uid="{00000000-0005-0000-0000-00002B000000}"/>
    <cellStyle name="Normál 4 2" xfId="52" xr:uid="{00000000-0005-0000-0000-00002C000000}"/>
    <cellStyle name="Normál_bsc_kep_terv_onkorm_szakir" xfId="39" xr:uid="{00000000-0005-0000-0000-00002D000000}"/>
    <cellStyle name="Normál_H_B séma 0323" xfId="40" xr:uid="{00000000-0005-0000-0000-00002E000000}"/>
    <cellStyle name="Normál_H_B séma 0323 2" xfId="46" xr:uid="{00000000-0005-0000-0000-00002F000000}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CE43C"/>
      <color rgb="FF99FF99"/>
      <color rgb="FF66FF99"/>
      <color rgb="FF99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5">
    <tabColor indexed="10"/>
    <pageSetUpPr fitToPage="1"/>
  </sheetPr>
  <dimension ref="A1:BG259"/>
  <sheetViews>
    <sheetView tabSelected="1" zoomScaleNormal="100" zoomScaleSheetLayoutView="75" zoomScalePageLayoutView="90" workbookViewId="0">
      <pane ySplit="8" topLeftCell="A9" activePane="bottomLeft" state="frozen"/>
      <selection pane="bottomLeft" activeCell="U125" sqref="U125"/>
    </sheetView>
  </sheetViews>
  <sheetFormatPr defaultColWidth="10.6640625" defaultRowHeight="15.75" x14ac:dyDescent="0.25"/>
  <cols>
    <col min="1" max="1" width="17.1640625" style="1" customWidth="1"/>
    <col min="2" max="2" width="7.1640625" style="95" customWidth="1"/>
    <col min="3" max="3" width="63.6640625" style="95" customWidth="1"/>
    <col min="4" max="4" width="6.83203125" style="92" customWidth="1"/>
    <col min="5" max="5" width="7.5" style="92" customWidth="1"/>
    <col min="6" max="6" width="4.5" style="92" customWidth="1"/>
    <col min="7" max="7" width="7.5" style="92" customWidth="1"/>
    <col min="8" max="8" width="6" style="92" customWidth="1"/>
    <col min="9" max="9" width="6.33203125" style="92" customWidth="1"/>
    <col min="10" max="10" width="4.5" style="92" customWidth="1"/>
    <col min="11" max="11" width="7.5" style="92" customWidth="1"/>
    <col min="12" max="12" width="4.5" style="92" customWidth="1"/>
    <col min="13" max="13" width="7.5" style="92" customWidth="1"/>
    <col min="14" max="15" width="6" style="92" customWidth="1"/>
    <col min="16" max="16" width="4.5" style="92" customWidth="1"/>
    <col min="17" max="17" width="7.5" style="92" customWidth="1"/>
    <col min="18" max="18" width="4.5" style="92" customWidth="1"/>
    <col min="19" max="19" width="7.5" style="92" customWidth="1"/>
    <col min="20" max="21" width="6" style="92" customWidth="1"/>
    <col min="22" max="22" width="4.5" style="92" customWidth="1"/>
    <col min="23" max="23" width="7.5" style="92" customWidth="1"/>
    <col min="24" max="24" width="4.5" style="92" customWidth="1"/>
    <col min="25" max="25" width="7.5" style="92" customWidth="1"/>
    <col min="26" max="27" width="6" style="92" customWidth="1"/>
    <col min="28" max="28" width="4.5" style="92" customWidth="1"/>
    <col min="29" max="29" width="7.5" style="92" customWidth="1"/>
    <col min="30" max="30" width="4.5" style="92" customWidth="1"/>
    <col min="31" max="31" width="7.5" style="92" customWidth="1"/>
    <col min="32" max="32" width="6" style="92" customWidth="1"/>
    <col min="33" max="33" width="7" style="92" customWidth="1"/>
    <col min="34" max="34" width="5.6640625" style="92" customWidth="1"/>
    <col min="35" max="35" width="7.5" style="92" customWidth="1"/>
    <col min="36" max="36" width="5.83203125" style="92" customWidth="1"/>
    <col min="37" max="37" width="8.1640625" style="92" bestFit="1" customWidth="1"/>
    <col min="38" max="38" width="5.83203125" style="92" customWidth="1"/>
    <col min="39" max="39" width="6.83203125" style="92" customWidth="1"/>
    <col min="40" max="40" width="5.83203125" style="92" customWidth="1"/>
    <col min="41" max="41" width="8.1640625" style="92" bestFit="1" customWidth="1"/>
    <col min="42" max="42" width="6.5" style="92" customWidth="1"/>
    <col min="43" max="43" width="8.1640625" style="92" bestFit="1" customWidth="1"/>
    <col min="44" max="46" width="5.83203125" style="92" customWidth="1"/>
    <col min="47" max="47" width="8.1640625" style="92" bestFit="1" customWidth="1"/>
    <col min="48" max="48" width="5.83203125" style="92" customWidth="1"/>
    <col min="49" max="49" width="8.1640625" style="92" bestFit="1" customWidth="1"/>
    <col min="50" max="52" width="6.5" style="92" bestFit="1" customWidth="1"/>
    <col min="53" max="53" width="8.1640625" style="92" bestFit="1" customWidth="1"/>
    <col min="54" max="54" width="6.5" style="92" bestFit="1" customWidth="1"/>
    <col min="55" max="55" width="8.1640625" style="92" bestFit="1" customWidth="1"/>
    <col min="56" max="56" width="6.5" style="92" bestFit="1" customWidth="1"/>
    <col min="57" max="57" width="10.33203125" style="92" customWidth="1"/>
    <col min="58" max="58" width="53.6640625" style="268" customWidth="1"/>
    <col min="59" max="59" width="45.1640625" style="2" customWidth="1"/>
    <col min="60" max="69" width="1.83203125" style="2" customWidth="1"/>
    <col min="70" max="70" width="2.33203125" style="2" customWidth="1"/>
    <col min="71" max="16384" width="10.6640625" style="2"/>
  </cols>
  <sheetData>
    <row r="1" spans="1:59" ht="23.25" x14ac:dyDescent="0.2">
      <c r="A1" s="432" t="s">
        <v>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432"/>
      <c r="AP1" s="432"/>
      <c r="AQ1" s="432"/>
      <c r="AR1" s="432"/>
      <c r="AS1" s="432"/>
      <c r="AT1" s="432"/>
      <c r="AU1" s="432"/>
      <c r="AV1" s="432"/>
      <c r="AW1" s="432"/>
      <c r="AX1" s="432"/>
      <c r="AY1" s="432"/>
      <c r="AZ1" s="432"/>
      <c r="BA1" s="432"/>
      <c r="BB1" s="432"/>
      <c r="BC1" s="432"/>
      <c r="BD1" s="432"/>
      <c r="BE1" s="432"/>
    </row>
    <row r="2" spans="1:59" ht="23.25" x14ac:dyDescent="0.2">
      <c r="A2" s="433" t="s">
        <v>178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</row>
    <row r="3" spans="1:59" ht="21.6" customHeight="1" x14ac:dyDescent="0.2">
      <c r="A3" s="433" t="s">
        <v>258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3"/>
      <c r="AO3" s="433"/>
      <c r="AP3" s="433"/>
      <c r="AQ3" s="433"/>
      <c r="AR3" s="433"/>
      <c r="AS3" s="433"/>
      <c r="AT3" s="433"/>
      <c r="AU3" s="433"/>
      <c r="AV3" s="433"/>
      <c r="AW3" s="433"/>
      <c r="AX3" s="433"/>
      <c r="AY3" s="433"/>
      <c r="AZ3" s="433"/>
      <c r="BA3" s="433"/>
      <c r="BB3" s="433"/>
      <c r="BC3" s="433"/>
      <c r="BD3" s="433"/>
      <c r="BE3" s="433"/>
    </row>
    <row r="4" spans="1:59" ht="21.6" customHeight="1" thickBot="1" x14ac:dyDescent="0.25">
      <c r="A4" s="432" t="s">
        <v>156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2"/>
      <c r="AR4" s="432"/>
      <c r="AS4" s="432"/>
      <c r="AT4" s="432"/>
      <c r="AU4" s="432"/>
      <c r="AV4" s="432"/>
      <c r="AW4" s="432"/>
      <c r="AX4" s="432"/>
      <c r="AY4" s="432"/>
      <c r="AZ4" s="432"/>
      <c r="BA4" s="432"/>
      <c r="BB4" s="432"/>
      <c r="BC4" s="432"/>
      <c r="BD4" s="432"/>
      <c r="BE4" s="432"/>
    </row>
    <row r="5" spans="1:59" ht="15.6" customHeight="1" thickTop="1" thickBot="1" x14ac:dyDescent="0.25">
      <c r="A5" s="434" t="s">
        <v>1</v>
      </c>
      <c r="B5" s="435" t="s">
        <v>2</v>
      </c>
      <c r="C5" s="436" t="s">
        <v>3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440" t="s">
        <v>4</v>
      </c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0"/>
      <c r="AN5" s="440"/>
      <c r="AO5" s="440"/>
      <c r="AP5" s="440"/>
      <c r="AQ5" s="440"/>
      <c r="AR5" s="440"/>
      <c r="AS5" s="440"/>
      <c r="AT5" s="440"/>
      <c r="AU5" s="440"/>
      <c r="AV5" s="440"/>
      <c r="AW5" s="440"/>
      <c r="AX5" s="440"/>
      <c r="AY5" s="440"/>
      <c r="AZ5" s="447" t="s">
        <v>5</v>
      </c>
      <c r="BA5" s="447"/>
      <c r="BB5" s="447"/>
      <c r="BC5" s="447"/>
      <c r="BD5" s="447"/>
      <c r="BE5" s="447"/>
      <c r="BF5" s="411" t="s">
        <v>47</v>
      </c>
      <c r="BG5" s="413" t="s">
        <v>48</v>
      </c>
    </row>
    <row r="6" spans="1:59" ht="15.6" customHeight="1" thickTop="1" thickBot="1" x14ac:dyDescent="0.3">
      <c r="A6" s="434"/>
      <c r="B6" s="435"/>
      <c r="C6" s="436"/>
      <c r="D6" s="438" t="s">
        <v>6</v>
      </c>
      <c r="E6" s="438"/>
      <c r="F6" s="438"/>
      <c r="G6" s="438"/>
      <c r="H6" s="438"/>
      <c r="I6" s="438"/>
      <c r="J6" s="437" t="s">
        <v>7</v>
      </c>
      <c r="K6" s="437"/>
      <c r="L6" s="437"/>
      <c r="M6" s="437"/>
      <c r="N6" s="437"/>
      <c r="O6" s="437"/>
      <c r="P6" s="438" t="s">
        <v>8</v>
      </c>
      <c r="Q6" s="438"/>
      <c r="R6" s="438"/>
      <c r="S6" s="438"/>
      <c r="T6" s="438"/>
      <c r="U6" s="438"/>
      <c r="V6" s="437" t="s">
        <v>9</v>
      </c>
      <c r="W6" s="437"/>
      <c r="X6" s="437"/>
      <c r="Y6" s="437"/>
      <c r="Z6" s="437"/>
      <c r="AA6" s="437"/>
      <c r="AB6" s="438" t="s">
        <v>10</v>
      </c>
      <c r="AC6" s="438"/>
      <c r="AD6" s="438"/>
      <c r="AE6" s="438"/>
      <c r="AF6" s="438"/>
      <c r="AG6" s="438"/>
      <c r="AH6" s="439" t="s">
        <v>11</v>
      </c>
      <c r="AI6" s="439"/>
      <c r="AJ6" s="439"/>
      <c r="AK6" s="439"/>
      <c r="AL6" s="439"/>
      <c r="AM6" s="439"/>
      <c r="AN6" s="438" t="s">
        <v>34</v>
      </c>
      <c r="AO6" s="438"/>
      <c r="AP6" s="438"/>
      <c r="AQ6" s="438"/>
      <c r="AR6" s="438"/>
      <c r="AS6" s="438"/>
      <c r="AT6" s="437" t="s">
        <v>35</v>
      </c>
      <c r="AU6" s="437"/>
      <c r="AV6" s="437"/>
      <c r="AW6" s="437"/>
      <c r="AX6" s="437"/>
      <c r="AY6" s="437"/>
      <c r="AZ6" s="447"/>
      <c r="BA6" s="447"/>
      <c r="BB6" s="447"/>
      <c r="BC6" s="447"/>
      <c r="BD6" s="447"/>
      <c r="BE6" s="447"/>
      <c r="BF6" s="412"/>
      <c r="BG6" s="414"/>
    </row>
    <row r="7" spans="1:59" ht="15.6" customHeight="1" thickTop="1" thickBot="1" x14ac:dyDescent="0.25">
      <c r="A7" s="434"/>
      <c r="B7" s="435"/>
      <c r="C7" s="436"/>
      <c r="D7" s="418" t="s">
        <v>12</v>
      </c>
      <c r="E7" s="418"/>
      <c r="F7" s="416" t="s">
        <v>13</v>
      </c>
      <c r="G7" s="416"/>
      <c r="H7" s="417" t="s">
        <v>14</v>
      </c>
      <c r="I7" s="419" t="s">
        <v>45</v>
      </c>
      <c r="J7" s="418" t="s">
        <v>12</v>
      </c>
      <c r="K7" s="418"/>
      <c r="L7" s="416" t="s">
        <v>13</v>
      </c>
      <c r="M7" s="416"/>
      <c r="N7" s="417" t="s">
        <v>14</v>
      </c>
      <c r="O7" s="420" t="s">
        <v>46</v>
      </c>
      <c r="P7" s="418" t="s">
        <v>12</v>
      </c>
      <c r="Q7" s="418"/>
      <c r="R7" s="416" t="s">
        <v>13</v>
      </c>
      <c r="S7" s="416"/>
      <c r="T7" s="417" t="s">
        <v>14</v>
      </c>
      <c r="U7" s="420" t="s">
        <v>46</v>
      </c>
      <c r="V7" s="418" t="s">
        <v>12</v>
      </c>
      <c r="W7" s="418"/>
      <c r="X7" s="416" t="s">
        <v>13</v>
      </c>
      <c r="Y7" s="416"/>
      <c r="Z7" s="417" t="s">
        <v>14</v>
      </c>
      <c r="AA7" s="419" t="s">
        <v>46</v>
      </c>
      <c r="AB7" s="418" t="s">
        <v>12</v>
      </c>
      <c r="AC7" s="418"/>
      <c r="AD7" s="416" t="s">
        <v>13</v>
      </c>
      <c r="AE7" s="416"/>
      <c r="AF7" s="417" t="s">
        <v>14</v>
      </c>
      <c r="AG7" s="419" t="s">
        <v>46</v>
      </c>
      <c r="AH7" s="418" t="s">
        <v>12</v>
      </c>
      <c r="AI7" s="418"/>
      <c r="AJ7" s="416" t="s">
        <v>13</v>
      </c>
      <c r="AK7" s="416"/>
      <c r="AL7" s="417" t="s">
        <v>14</v>
      </c>
      <c r="AM7" s="419" t="s">
        <v>46</v>
      </c>
      <c r="AN7" s="418" t="s">
        <v>12</v>
      </c>
      <c r="AO7" s="418"/>
      <c r="AP7" s="416" t="s">
        <v>13</v>
      </c>
      <c r="AQ7" s="416"/>
      <c r="AR7" s="417" t="s">
        <v>14</v>
      </c>
      <c r="AS7" s="419" t="s">
        <v>46</v>
      </c>
      <c r="AT7" s="418" t="s">
        <v>12</v>
      </c>
      <c r="AU7" s="418"/>
      <c r="AV7" s="416" t="s">
        <v>13</v>
      </c>
      <c r="AW7" s="416"/>
      <c r="AX7" s="417" t="s">
        <v>14</v>
      </c>
      <c r="AY7" s="419" t="s">
        <v>45</v>
      </c>
      <c r="AZ7" s="418" t="s">
        <v>12</v>
      </c>
      <c r="BA7" s="418"/>
      <c r="BB7" s="416" t="s">
        <v>13</v>
      </c>
      <c r="BC7" s="416"/>
      <c r="BD7" s="417" t="s">
        <v>14</v>
      </c>
      <c r="BE7" s="448" t="s">
        <v>43</v>
      </c>
      <c r="BF7" s="412"/>
      <c r="BG7" s="414"/>
    </row>
    <row r="8" spans="1:59" ht="79.900000000000006" customHeight="1" thickTop="1" thickBot="1" x14ac:dyDescent="0.25">
      <c r="A8" s="434"/>
      <c r="B8" s="435"/>
      <c r="C8" s="436"/>
      <c r="D8" s="67" t="s">
        <v>25</v>
      </c>
      <c r="E8" s="212" t="s">
        <v>26</v>
      </c>
      <c r="F8" s="68" t="s">
        <v>25</v>
      </c>
      <c r="G8" s="212" t="s">
        <v>26</v>
      </c>
      <c r="H8" s="417"/>
      <c r="I8" s="419"/>
      <c r="J8" s="67" t="s">
        <v>25</v>
      </c>
      <c r="K8" s="212" t="s">
        <v>26</v>
      </c>
      <c r="L8" s="68" t="s">
        <v>25</v>
      </c>
      <c r="M8" s="212" t="s">
        <v>26</v>
      </c>
      <c r="N8" s="417"/>
      <c r="O8" s="421"/>
      <c r="P8" s="67" t="s">
        <v>25</v>
      </c>
      <c r="Q8" s="212" t="s">
        <v>26</v>
      </c>
      <c r="R8" s="68" t="s">
        <v>25</v>
      </c>
      <c r="S8" s="212" t="s">
        <v>26</v>
      </c>
      <c r="T8" s="417"/>
      <c r="U8" s="421"/>
      <c r="V8" s="67" t="s">
        <v>25</v>
      </c>
      <c r="W8" s="212" t="s">
        <v>26</v>
      </c>
      <c r="X8" s="68" t="s">
        <v>25</v>
      </c>
      <c r="Y8" s="212" t="s">
        <v>26</v>
      </c>
      <c r="Z8" s="417"/>
      <c r="AA8" s="419"/>
      <c r="AB8" s="67" t="s">
        <v>25</v>
      </c>
      <c r="AC8" s="212" t="s">
        <v>26</v>
      </c>
      <c r="AD8" s="68" t="s">
        <v>25</v>
      </c>
      <c r="AE8" s="212" t="s">
        <v>26</v>
      </c>
      <c r="AF8" s="417"/>
      <c r="AG8" s="419"/>
      <c r="AH8" s="67" t="s">
        <v>25</v>
      </c>
      <c r="AI8" s="212" t="s">
        <v>26</v>
      </c>
      <c r="AJ8" s="68" t="s">
        <v>25</v>
      </c>
      <c r="AK8" s="212" t="s">
        <v>26</v>
      </c>
      <c r="AL8" s="417"/>
      <c r="AM8" s="419"/>
      <c r="AN8" s="67" t="s">
        <v>25</v>
      </c>
      <c r="AO8" s="212" t="s">
        <v>26</v>
      </c>
      <c r="AP8" s="68" t="s">
        <v>25</v>
      </c>
      <c r="AQ8" s="212" t="s">
        <v>26</v>
      </c>
      <c r="AR8" s="417"/>
      <c r="AS8" s="419"/>
      <c r="AT8" s="67" t="s">
        <v>25</v>
      </c>
      <c r="AU8" s="212" t="s">
        <v>26</v>
      </c>
      <c r="AV8" s="68" t="s">
        <v>25</v>
      </c>
      <c r="AW8" s="212" t="s">
        <v>26</v>
      </c>
      <c r="AX8" s="417"/>
      <c r="AY8" s="419"/>
      <c r="AZ8" s="67" t="s">
        <v>25</v>
      </c>
      <c r="BA8" s="212" t="s">
        <v>26</v>
      </c>
      <c r="BB8" s="68" t="s">
        <v>25</v>
      </c>
      <c r="BC8" s="212" t="s">
        <v>26</v>
      </c>
      <c r="BD8" s="417"/>
      <c r="BE8" s="448"/>
      <c r="BF8" s="412"/>
      <c r="BG8" s="414"/>
    </row>
    <row r="9" spans="1:59" s="5" customFormat="1" ht="15.6" customHeight="1" x14ac:dyDescent="0.3">
      <c r="A9" s="3"/>
      <c r="B9" s="4"/>
      <c r="C9" s="192" t="s">
        <v>52</v>
      </c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6"/>
      <c r="AL9" s="446"/>
      <c r="AM9" s="446"/>
      <c r="AN9" s="446"/>
      <c r="AO9" s="446"/>
      <c r="AP9" s="446"/>
      <c r="AQ9" s="446"/>
      <c r="AR9" s="446"/>
      <c r="AS9" s="446"/>
      <c r="AT9" s="446"/>
      <c r="AU9" s="446"/>
      <c r="AV9" s="446"/>
      <c r="AW9" s="446"/>
      <c r="AX9" s="446"/>
      <c r="AY9" s="446"/>
      <c r="AZ9" s="69"/>
      <c r="BA9" s="194" t="str">
        <f>IF(AZ9=0,"",AZ9)</f>
        <v/>
      </c>
      <c r="BB9" s="194"/>
      <c r="BC9" s="194"/>
      <c r="BD9" s="194"/>
      <c r="BE9" s="195"/>
      <c r="BF9" s="269"/>
      <c r="BG9" s="180"/>
    </row>
    <row r="10" spans="1:59" s="62" customFormat="1" ht="15.6" customHeight="1" x14ac:dyDescent="0.25">
      <c r="A10" s="243" t="s">
        <v>103</v>
      </c>
      <c r="B10" s="51" t="s">
        <v>15</v>
      </c>
      <c r="C10" s="244" t="s">
        <v>138</v>
      </c>
      <c r="D10" s="102"/>
      <c r="E10" s="6" t="str">
        <f t="shared" ref="E10:E44" si="0">IF(D10*14=0,"",D10*14)</f>
        <v/>
      </c>
      <c r="F10" s="102">
        <v>8</v>
      </c>
      <c r="G10" s="6">
        <v>180</v>
      </c>
      <c r="H10" s="102">
        <v>8</v>
      </c>
      <c r="I10" s="103" t="s">
        <v>81</v>
      </c>
      <c r="J10" s="56"/>
      <c r="K10" s="6" t="str">
        <f t="shared" ref="K10:K49" si="1">IF(J10*14=0,"",J10*14)</f>
        <v/>
      </c>
      <c r="L10" s="55"/>
      <c r="M10" s="6" t="str">
        <f t="shared" ref="M10:M49" si="2">IF(L10*14=0,"",L10*14)</f>
        <v/>
      </c>
      <c r="N10" s="55"/>
      <c r="O10" s="59"/>
      <c r="P10" s="55"/>
      <c r="Q10" s="6" t="str">
        <f t="shared" ref="Q10:Q49" si="3">IF(P10*14=0,"",P10*14)</f>
        <v/>
      </c>
      <c r="R10" s="55"/>
      <c r="S10" s="6" t="str">
        <f t="shared" ref="S10:S49" si="4">IF(R10*14=0,"",R10*14)</f>
        <v/>
      </c>
      <c r="T10" s="55"/>
      <c r="U10" s="58"/>
      <c r="V10" s="56"/>
      <c r="W10" s="6" t="str">
        <f t="shared" ref="W10:W49" si="5">IF(V10*14=0,"",V10*14)</f>
        <v/>
      </c>
      <c r="X10" s="55"/>
      <c r="Y10" s="6" t="str">
        <f t="shared" ref="Y10:Y49" si="6">IF(X10*14=0,"",X10*14)</f>
        <v/>
      </c>
      <c r="Z10" s="55"/>
      <c r="AA10" s="59"/>
      <c r="AB10" s="55"/>
      <c r="AC10" s="6" t="str">
        <f t="shared" ref="AC10:AC44" si="7">IF(AB10*14=0,"",AB10*14)</f>
        <v/>
      </c>
      <c r="AD10" s="55"/>
      <c r="AE10" s="6" t="str">
        <f t="shared" ref="AE10:AE44" si="8">IF(AD10*14=0,"",AD10*14)</f>
        <v/>
      </c>
      <c r="AF10" s="55"/>
      <c r="AG10" s="58"/>
      <c r="AH10" s="56"/>
      <c r="AI10" s="6" t="str">
        <f t="shared" ref="AI10:AI44" si="9">IF(AH10*14=0,"",AH10*14)</f>
        <v/>
      </c>
      <c r="AJ10" s="55"/>
      <c r="AK10" s="6" t="str">
        <f t="shared" ref="AK10:AK44" si="10">IF(AJ10*14=0,"",AJ10*14)</f>
        <v/>
      </c>
      <c r="AL10" s="55"/>
      <c r="AM10" s="59"/>
      <c r="AN10" s="56"/>
      <c r="AO10" s="6" t="str">
        <f t="shared" ref="AO10:AO44" si="11">IF(AN10*14=0,"",AN10*14)</f>
        <v/>
      </c>
      <c r="AP10" s="57"/>
      <c r="AQ10" s="6" t="str">
        <f t="shared" ref="AQ10:AQ44" si="12">IF(AP10*14=0,"",AP10*14)</f>
        <v/>
      </c>
      <c r="AR10" s="57"/>
      <c r="AS10" s="60"/>
      <c r="AT10" s="55"/>
      <c r="AU10" s="6" t="str">
        <f t="shared" ref="AU10:AU48" si="13">IF(AT10*14=0,"",AT10*14)</f>
        <v/>
      </c>
      <c r="AV10" s="55"/>
      <c r="AW10" s="6" t="str">
        <f t="shared" ref="AW10:AW44" si="14">IF(AV10*14=0,"",AV10*14)</f>
        <v/>
      </c>
      <c r="AX10" s="55"/>
      <c r="AY10" s="55"/>
      <c r="AZ10" s="7" t="str">
        <f t="shared" ref="AZ10:AZ27" si="15">IF(D10+J10+P10+V10+AB10+AH10+AN10+AT10=0,"",D10+J10+P10+V10+AB10+AH10+AN10+AT10)</f>
        <v/>
      </c>
      <c r="BA10" s="6" t="str">
        <f t="shared" ref="BA10:BA49" si="16">IF((D10+J10+P10+V10+AB10+AH10+AN10+AT10)*14=0,"",(D10+J10+P10+V10+AB10+AH10+AN10+AT10)*14)</f>
        <v/>
      </c>
      <c r="BB10" s="8">
        <f t="shared" ref="BB10:BB27" si="17">IF(F10+L10+R10+X10+AD10+AJ10+AP10+AV10=0,"",F10+L10+R10+X10+AD10+AJ10+AP10+AV10)</f>
        <v>8</v>
      </c>
      <c r="BC10" s="6">
        <f t="shared" ref="BC10:BC44" si="18">IF((L10+F10+R10+X10+AD10+AJ10+AP10+AV10)*14=0,"",(L10+F10+R10+X10+AD10+AJ10+AP10+AV10)*14)</f>
        <v>112</v>
      </c>
      <c r="BD10" s="8">
        <f t="shared" ref="BD10:BD26" si="19">IF(N10+H10+T10+Z10+AF10+AL10+AR10+AX10=0,"",N10+H10+T10+Z10+AF10+AL10+AR10+AX10)</f>
        <v>8</v>
      </c>
      <c r="BE10" s="9">
        <f t="shared" ref="BE10:BE27" si="20">IF(D10+F10+L10+J10+P10+R10+V10+X10+AB10+AD10+AH10+AJ10+AN10+AP10+AT10+AV10=0,"",D10+F10+L10+J10+P10+R10+V10+X10+AB10+AD10+AH10+AJ10+AN10+AP10+AT10+AV10)</f>
        <v>8</v>
      </c>
      <c r="BF10" s="270" t="s">
        <v>459</v>
      </c>
      <c r="BG10" s="281" t="s">
        <v>255</v>
      </c>
    </row>
    <row r="11" spans="1:59" s="62" customFormat="1" ht="15.75" customHeight="1" x14ac:dyDescent="0.25">
      <c r="A11" s="243" t="s">
        <v>208</v>
      </c>
      <c r="B11" s="51" t="s">
        <v>15</v>
      </c>
      <c r="C11" s="244" t="s">
        <v>215</v>
      </c>
      <c r="D11" s="102"/>
      <c r="E11" s="6"/>
      <c r="F11" s="102">
        <v>4</v>
      </c>
      <c r="G11" s="6">
        <v>60</v>
      </c>
      <c r="H11" s="102">
        <v>3</v>
      </c>
      <c r="I11" s="103" t="s">
        <v>81</v>
      </c>
      <c r="J11" s="56"/>
      <c r="K11" s="6"/>
      <c r="L11" s="55"/>
      <c r="M11" s="6"/>
      <c r="N11" s="55"/>
      <c r="O11" s="59"/>
      <c r="P11" s="55"/>
      <c r="Q11" s="6"/>
      <c r="R11" s="55"/>
      <c r="S11" s="6"/>
      <c r="T11" s="55"/>
      <c r="U11" s="58"/>
      <c r="V11" s="56"/>
      <c r="W11" s="6"/>
      <c r="X11" s="55"/>
      <c r="Y11" s="6"/>
      <c r="Z11" s="55"/>
      <c r="AA11" s="59"/>
      <c r="AB11" s="55"/>
      <c r="AC11" s="6"/>
      <c r="AD11" s="55"/>
      <c r="AE11" s="6"/>
      <c r="AF11" s="55"/>
      <c r="AG11" s="58"/>
      <c r="AH11" s="56"/>
      <c r="AI11" s="6"/>
      <c r="AJ11" s="55"/>
      <c r="AK11" s="6"/>
      <c r="AL11" s="55"/>
      <c r="AM11" s="59"/>
      <c r="AN11" s="56"/>
      <c r="AO11" s="6"/>
      <c r="AP11" s="57"/>
      <c r="AQ11" s="6"/>
      <c r="AR11" s="57"/>
      <c r="AS11" s="60"/>
      <c r="AT11" s="55"/>
      <c r="AU11" s="6"/>
      <c r="AV11" s="55"/>
      <c r="AW11" s="6"/>
      <c r="AX11" s="55"/>
      <c r="AY11" s="55"/>
      <c r="AZ11" s="7" t="str">
        <f t="shared" ref="AZ11:AZ14" si="21">IF(D11+J11+P11+V11+AB11+AH11+AN11+AT11=0,"",D11+J11+P11+V11+AB11+AH11+AN11+AT11)</f>
        <v/>
      </c>
      <c r="BA11" s="6" t="str">
        <f t="shared" ref="BA11:BA14" si="22">IF((D11+J11+P11+V11+AB11+AH11+AN11+AT11)*14=0,"",(D11+J11+P11+V11+AB11+AH11+AN11+AT11)*14)</f>
        <v/>
      </c>
      <c r="BB11" s="8">
        <f t="shared" ref="BB11:BB14" si="23">IF(F11+L11+R11+X11+AD11+AJ11+AP11+AV11=0,"",F11+L11+R11+X11+AD11+AJ11+AP11+AV11)</f>
        <v>4</v>
      </c>
      <c r="BC11" s="6">
        <f t="shared" ref="BC11:BC14" si="24">IF((L11+F11+R11+X11+AD11+AJ11+AP11+AV11)*14=0,"",(L11+F11+R11+X11+AD11+AJ11+AP11+AV11)*14)</f>
        <v>56</v>
      </c>
      <c r="BD11" s="8">
        <f t="shared" ref="BD11:BD14" si="25">IF(N11+H11+T11+Z11+AF11+AL11+AR11+AX11=0,"",N11+H11+T11+Z11+AF11+AL11+AR11+AX11)</f>
        <v>3</v>
      </c>
      <c r="BE11" s="9">
        <f t="shared" ref="BE11:BE14" si="26">IF(D11+F11+L11+J11+P11+R11+V11+X11+AB11+AD11+AH11+AJ11+AN11+AP11+AT11+AV11=0,"",D11+F11+L11+J11+P11+R11+V11+X11+AB11+AD11+AH11+AJ11+AN11+AP11+AT11+AV11)</f>
        <v>4</v>
      </c>
      <c r="BF11" s="270" t="s">
        <v>459</v>
      </c>
      <c r="BG11" s="281" t="s">
        <v>255</v>
      </c>
    </row>
    <row r="12" spans="1:59" s="62" customFormat="1" ht="15.75" customHeight="1" x14ac:dyDescent="0.25">
      <c r="A12" s="243" t="s">
        <v>209</v>
      </c>
      <c r="B12" s="51" t="s">
        <v>15</v>
      </c>
      <c r="C12" s="244" t="s">
        <v>210</v>
      </c>
      <c r="D12" s="102"/>
      <c r="E12" s="6"/>
      <c r="F12" s="102">
        <v>5</v>
      </c>
      <c r="G12" s="6">
        <v>90</v>
      </c>
      <c r="H12" s="102">
        <v>5</v>
      </c>
      <c r="I12" s="103" t="s">
        <v>81</v>
      </c>
      <c r="J12" s="56"/>
      <c r="K12" s="6"/>
      <c r="L12" s="55"/>
      <c r="M12" s="6"/>
      <c r="N12" s="102"/>
      <c r="O12" s="59"/>
      <c r="P12" s="55"/>
      <c r="Q12" s="6"/>
      <c r="R12" s="55"/>
      <c r="S12" s="6"/>
      <c r="T12" s="55"/>
      <c r="U12" s="58"/>
      <c r="V12" s="56"/>
      <c r="W12" s="6"/>
      <c r="X12" s="55"/>
      <c r="Y12" s="6"/>
      <c r="Z12" s="55"/>
      <c r="AA12" s="59"/>
      <c r="AB12" s="55"/>
      <c r="AC12" s="6"/>
      <c r="AD12" s="55"/>
      <c r="AE12" s="6"/>
      <c r="AF12" s="55"/>
      <c r="AG12" s="58"/>
      <c r="AH12" s="56"/>
      <c r="AI12" s="6"/>
      <c r="AJ12" s="55"/>
      <c r="AK12" s="6"/>
      <c r="AL12" s="55"/>
      <c r="AM12" s="59"/>
      <c r="AN12" s="56"/>
      <c r="AO12" s="6"/>
      <c r="AP12" s="57"/>
      <c r="AQ12" s="6"/>
      <c r="AR12" s="57"/>
      <c r="AS12" s="60"/>
      <c r="AT12" s="55"/>
      <c r="AU12" s="6"/>
      <c r="AV12" s="55"/>
      <c r="AW12" s="6"/>
      <c r="AX12" s="55"/>
      <c r="AY12" s="55"/>
      <c r="AZ12" s="7" t="str">
        <f t="shared" si="21"/>
        <v/>
      </c>
      <c r="BA12" s="6" t="str">
        <f t="shared" si="22"/>
        <v/>
      </c>
      <c r="BB12" s="8">
        <f t="shared" si="23"/>
        <v>5</v>
      </c>
      <c r="BC12" s="6">
        <f t="shared" si="24"/>
        <v>70</v>
      </c>
      <c r="BD12" s="8">
        <f t="shared" si="25"/>
        <v>5</v>
      </c>
      <c r="BE12" s="9">
        <f t="shared" si="26"/>
        <v>5</v>
      </c>
      <c r="BF12" s="270" t="s">
        <v>459</v>
      </c>
      <c r="BG12" s="281" t="s">
        <v>255</v>
      </c>
    </row>
    <row r="13" spans="1:59" s="62" customFormat="1" ht="15.75" customHeight="1" x14ac:dyDescent="0.25">
      <c r="A13" s="243" t="s">
        <v>211</v>
      </c>
      <c r="B13" s="51" t="s">
        <v>15</v>
      </c>
      <c r="C13" s="244" t="s">
        <v>212</v>
      </c>
      <c r="D13" s="102"/>
      <c r="E13" s="6"/>
      <c r="F13" s="102">
        <v>5</v>
      </c>
      <c r="G13" s="6">
        <v>90</v>
      </c>
      <c r="H13" s="102">
        <v>5</v>
      </c>
      <c r="I13" s="103" t="s">
        <v>81</v>
      </c>
      <c r="J13" s="56"/>
      <c r="K13" s="6"/>
      <c r="L13" s="55"/>
      <c r="M13" s="6"/>
      <c r="N13" s="102"/>
      <c r="O13" s="59"/>
      <c r="P13" s="55"/>
      <c r="Q13" s="6"/>
      <c r="R13" s="55"/>
      <c r="S13" s="6"/>
      <c r="T13" s="55"/>
      <c r="U13" s="58"/>
      <c r="V13" s="56"/>
      <c r="W13" s="6"/>
      <c r="X13" s="55"/>
      <c r="Y13" s="6"/>
      <c r="Z13" s="55"/>
      <c r="AA13" s="59"/>
      <c r="AB13" s="55"/>
      <c r="AC13" s="6"/>
      <c r="AD13" s="55"/>
      <c r="AE13" s="6"/>
      <c r="AF13" s="55"/>
      <c r="AG13" s="58"/>
      <c r="AH13" s="56"/>
      <c r="AI13" s="6"/>
      <c r="AJ13" s="55"/>
      <c r="AK13" s="6"/>
      <c r="AL13" s="55"/>
      <c r="AM13" s="59"/>
      <c r="AN13" s="56"/>
      <c r="AO13" s="6"/>
      <c r="AP13" s="57"/>
      <c r="AQ13" s="6"/>
      <c r="AR13" s="57"/>
      <c r="AS13" s="60"/>
      <c r="AT13" s="55"/>
      <c r="AU13" s="6"/>
      <c r="AV13" s="55"/>
      <c r="AW13" s="6"/>
      <c r="AX13" s="55"/>
      <c r="AY13" s="55"/>
      <c r="AZ13" s="7" t="str">
        <f t="shared" si="21"/>
        <v/>
      </c>
      <c r="BA13" s="6" t="str">
        <f t="shared" si="22"/>
        <v/>
      </c>
      <c r="BB13" s="8">
        <f t="shared" si="23"/>
        <v>5</v>
      </c>
      <c r="BC13" s="6">
        <f t="shared" si="24"/>
        <v>70</v>
      </c>
      <c r="BD13" s="8">
        <f t="shared" si="25"/>
        <v>5</v>
      </c>
      <c r="BE13" s="9">
        <f t="shared" si="26"/>
        <v>5</v>
      </c>
      <c r="BF13" s="270" t="s">
        <v>459</v>
      </c>
      <c r="BG13" s="281" t="s">
        <v>255</v>
      </c>
    </row>
    <row r="14" spans="1:59" s="62" customFormat="1" ht="15.75" customHeight="1" x14ac:dyDescent="0.25">
      <c r="A14" s="243" t="s">
        <v>213</v>
      </c>
      <c r="B14" s="51" t="s">
        <v>15</v>
      </c>
      <c r="C14" s="244" t="s">
        <v>214</v>
      </c>
      <c r="D14" s="102"/>
      <c r="E14" s="6"/>
      <c r="F14" s="102">
        <v>8</v>
      </c>
      <c r="G14" s="6">
        <v>180</v>
      </c>
      <c r="H14" s="102">
        <v>6</v>
      </c>
      <c r="I14" s="103" t="s">
        <v>81</v>
      </c>
      <c r="J14" s="56"/>
      <c r="K14" s="6"/>
      <c r="L14" s="55"/>
      <c r="M14" s="6"/>
      <c r="N14" s="102"/>
      <c r="O14" s="59"/>
      <c r="P14" s="55"/>
      <c r="Q14" s="6"/>
      <c r="R14" s="55"/>
      <c r="S14" s="6"/>
      <c r="T14" s="55"/>
      <c r="U14" s="58"/>
      <c r="V14" s="56"/>
      <c r="W14" s="6"/>
      <c r="X14" s="55"/>
      <c r="Y14" s="6"/>
      <c r="Z14" s="55"/>
      <c r="AA14" s="59"/>
      <c r="AB14" s="55"/>
      <c r="AC14" s="6"/>
      <c r="AD14" s="55"/>
      <c r="AE14" s="6"/>
      <c r="AF14" s="55"/>
      <c r="AG14" s="58"/>
      <c r="AH14" s="56"/>
      <c r="AI14" s="6"/>
      <c r="AJ14" s="55"/>
      <c r="AK14" s="6"/>
      <c r="AL14" s="55"/>
      <c r="AM14" s="59"/>
      <c r="AN14" s="56"/>
      <c r="AO14" s="6"/>
      <c r="AP14" s="57"/>
      <c r="AQ14" s="6"/>
      <c r="AR14" s="57"/>
      <c r="AS14" s="60"/>
      <c r="AT14" s="55"/>
      <c r="AU14" s="6"/>
      <c r="AV14" s="55"/>
      <c r="AW14" s="6"/>
      <c r="AX14" s="55"/>
      <c r="AY14" s="55"/>
      <c r="AZ14" s="7" t="str">
        <f t="shared" si="21"/>
        <v/>
      </c>
      <c r="BA14" s="6" t="str">
        <f t="shared" si="22"/>
        <v/>
      </c>
      <c r="BB14" s="8">
        <f t="shared" si="23"/>
        <v>8</v>
      </c>
      <c r="BC14" s="6">
        <f t="shared" si="24"/>
        <v>112</v>
      </c>
      <c r="BD14" s="8">
        <f t="shared" si="25"/>
        <v>6</v>
      </c>
      <c r="BE14" s="9">
        <f t="shared" si="26"/>
        <v>8</v>
      </c>
      <c r="BF14" s="270" t="s">
        <v>459</v>
      </c>
      <c r="BG14" s="281" t="s">
        <v>255</v>
      </c>
    </row>
    <row r="15" spans="1:59" s="62" customFormat="1" ht="15.75" customHeight="1" x14ac:dyDescent="0.25">
      <c r="A15" s="243" t="s">
        <v>254</v>
      </c>
      <c r="B15" s="51" t="s">
        <v>15</v>
      </c>
      <c r="C15" s="244" t="s">
        <v>225</v>
      </c>
      <c r="D15" s="102"/>
      <c r="E15" s="6"/>
      <c r="F15" s="102"/>
      <c r="G15" s="274"/>
      <c r="H15" s="102"/>
      <c r="I15" s="103"/>
      <c r="J15" s="298">
        <v>5</v>
      </c>
      <c r="K15" s="6">
        <f t="shared" ref="K15" si="27">IF(J15*14=0,"",J15*14)</f>
        <v>70</v>
      </c>
      <c r="L15" s="273">
        <v>1</v>
      </c>
      <c r="M15" s="6">
        <f t="shared" ref="M15" si="28">IF(L15*14=0,"",L15*14)</f>
        <v>14</v>
      </c>
      <c r="N15" s="273">
        <v>6</v>
      </c>
      <c r="O15" s="299" t="s">
        <v>72</v>
      </c>
      <c r="P15" s="55"/>
      <c r="Q15" s="6"/>
      <c r="R15" s="55"/>
      <c r="S15" s="6"/>
      <c r="T15" s="55"/>
      <c r="U15" s="58"/>
      <c r="V15" s="56"/>
      <c r="W15" s="6" t="str">
        <f t="shared" ref="W15" si="29">IF(V15*14=0,"",V15*14)</f>
        <v/>
      </c>
      <c r="X15" s="55"/>
      <c r="Y15" s="6" t="str">
        <f t="shared" ref="Y15" si="30">IF(X15*14=0,"",X15*14)</f>
        <v/>
      </c>
      <c r="Z15" s="55"/>
      <c r="AA15" s="59"/>
      <c r="AB15" s="55"/>
      <c r="AC15" s="6" t="str">
        <f t="shared" ref="AC15" si="31">IF(AB15*14=0,"",AB15*14)</f>
        <v/>
      </c>
      <c r="AD15" s="55"/>
      <c r="AE15" s="6" t="str">
        <f t="shared" ref="AE15" si="32">IF(AD15*14=0,"",AD15*14)</f>
        <v/>
      </c>
      <c r="AF15" s="55"/>
      <c r="AG15" s="58"/>
      <c r="AH15" s="56"/>
      <c r="AI15" s="6" t="str">
        <f t="shared" ref="AI15" si="33">IF(AH15*14=0,"",AH15*14)</f>
        <v/>
      </c>
      <c r="AJ15" s="55"/>
      <c r="AK15" s="6" t="str">
        <f t="shared" ref="AK15" si="34">IF(AJ15*14=0,"",AJ15*14)</f>
        <v/>
      </c>
      <c r="AL15" s="55"/>
      <c r="AM15" s="59"/>
      <c r="AN15" s="56"/>
      <c r="AO15" s="6" t="str">
        <f t="shared" ref="AO15" si="35">IF(AN15*14=0,"",AN15*14)</f>
        <v/>
      </c>
      <c r="AP15" s="57"/>
      <c r="AQ15" s="6" t="str">
        <f t="shared" ref="AQ15" si="36">IF(AP15*14=0,"",AP15*14)</f>
        <v/>
      </c>
      <c r="AR15" s="57"/>
      <c r="AS15" s="60"/>
      <c r="AT15" s="55"/>
      <c r="AU15" s="6" t="str">
        <f t="shared" ref="AU15" si="37">IF(AT15*14=0,"",AT15*14)</f>
        <v/>
      </c>
      <c r="AV15" s="55"/>
      <c r="AW15" s="6" t="str">
        <f t="shared" ref="AW15" si="38">IF(AV15*14=0,"",AV15*14)</f>
        <v/>
      </c>
      <c r="AX15" s="55"/>
      <c r="AY15" s="55"/>
      <c r="AZ15" s="7">
        <f t="shared" ref="AZ15" si="39">IF(D15+J15+P15+V15+AB15+AH15+AN15+AT15=0,"",D15+J15+P15+V15+AB15+AH15+AN15+AT15)</f>
        <v>5</v>
      </c>
      <c r="BA15" s="6">
        <f t="shared" ref="BA15" si="40">IF((D15+J15+P15+V15+AB15+AH15+AN15+AT15)*14=0,"",(D15+J15+P15+V15+AB15+AH15+AN15+AT15)*14)</f>
        <v>70</v>
      </c>
      <c r="BB15" s="8">
        <f t="shared" ref="BB15" si="41">IF(F15+L15+R15+X15+AD15+AJ15+AP15+AV15=0,"",F15+L15+R15+X15+AD15+AJ15+AP15+AV15)</f>
        <v>1</v>
      </c>
      <c r="BC15" s="6">
        <f t="shared" ref="BC15" si="42">IF((L15+F15+R15+X15+AD15+AJ15+AP15+AV15)*14=0,"",(L15+F15+R15+X15+AD15+AJ15+AP15+AV15)*14)</f>
        <v>14</v>
      </c>
      <c r="BD15" s="8">
        <f t="shared" ref="BD15" si="43">IF(N15+H15+T15+Z15+AF15+AL15+AR15+AX15=0,"",N15+H15+T15+Z15+AF15+AL15+AR15+AX15)</f>
        <v>6</v>
      </c>
      <c r="BE15" s="9">
        <f t="shared" ref="BE15" si="44">IF(D15+F15+L15+J15+P15+R15+V15+X15+AB15+AD15+AH15+AJ15+AN15+AP15+AT15+AV15=0,"",D15+F15+L15+J15+P15+R15+V15+X15+AB15+AD15+AH15+AJ15+AN15+AP15+AT15+AV15)</f>
        <v>6</v>
      </c>
      <c r="BF15" s="270" t="s">
        <v>460</v>
      </c>
      <c r="BG15" s="238" t="s">
        <v>256</v>
      </c>
    </row>
    <row r="16" spans="1:59" s="62" customFormat="1" ht="15.75" customHeight="1" x14ac:dyDescent="0.25">
      <c r="A16" s="243" t="s">
        <v>388</v>
      </c>
      <c r="B16" s="51" t="s">
        <v>15</v>
      </c>
      <c r="C16" s="244" t="s">
        <v>390</v>
      </c>
      <c r="D16" s="102"/>
      <c r="E16" s="6"/>
      <c r="F16" s="102"/>
      <c r="G16" s="274"/>
      <c r="H16" s="102"/>
      <c r="I16" s="103"/>
      <c r="J16" s="56">
        <v>1</v>
      </c>
      <c r="K16" s="6">
        <f t="shared" si="1"/>
        <v>14</v>
      </c>
      <c r="L16" s="55">
        <v>4</v>
      </c>
      <c r="M16" s="6">
        <f t="shared" ref="M16:M19" si="45">IF(L16*14=0,"",L16*14)</f>
        <v>56</v>
      </c>
      <c r="N16" s="55">
        <v>6</v>
      </c>
      <c r="O16" s="59" t="s">
        <v>81</v>
      </c>
      <c r="P16" s="55"/>
      <c r="Q16" s="6" t="str">
        <f t="shared" si="3"/>
        <v/>
      </c>
      <c r="R16" s="55"/>
      <c r="S16" s="6" t="str">
        <f t="shared" si="4"/>
        <v/>
      </c>
      <c r="T16" s="55"/>
      <c r="U16" s="58"/>
      <c r="V16" s="56"/>
      <c r="W16" s="6" t="str">
        <f t="shared" si="5"/>
        <v/>
      </c>
      <c r="X16" s="55"/>
      <c r="Y16" s="6" t="str">
        <f t="shared" si="6"/>
        <v/>
      </c>
      <c r="Z16" s="55"/>
      <c r="AA16" s="59"/>
      <c r="AB16" s="55"/>
      <c r="AC16" s="6" t="str">
        <f t="shared" si="7"/>
        <v/>
      </c>
      <c r="AD16" s="55"/>
      <c r="AE16" s="6" t="str">
        <f t="shared" si="8"/>
        <v/>
      </c>
      <c r="AF16" s="55"/>
      <c r="AG16" s="58"/>
      <c r="AH16" s="56"/>
      <c r="AI16" s="6" t="str">
        <f t="shared" si="9"/>
        <v/>
      </c>
      <c r="AJ16" s="55"/>
      <c r="AK16" s="6" t="str">
        <f t="shared" si="10"/>
        <v/>
      </c>
      <c r="AL16" s="55"/>
      <c r="AM16" s="59"/>
      <c r="AN16" s="56"/>
      <c r="AO16" s="6" t="str">
        <f t="shared" si="11"/>
        <v/>
      </c>
      <c r="AP16" s="57"/>
      <c r="AQ16" s="6" t="str">
        <f t="shared" si="12"/>
        <v/>
      </c>
      <c r="AR16" s="57"/>
      <c r="AS16" s="60"/>
      <c r="AT16" s="55"/>
      <c r="AU16" s="6" t="str">
        <f t="shared" si="13"/>
        <v/>
      </c>
      <c r="AV16" s="55"/>
      <c r="AW16" s="6" t="str">
        <f t="shared" si="14"/>
        <v/>
      </c>
      <c r="AX16" s="55"/>
      <c r="AY16" s="55"/>
      <c r="AZ16" s="7">
        <f t="shared" si="15"/>
        <v>1</v>
      </c>
      <c r="BA16" s="6">
        <f t="shared" si="16"/>
        <v>14</v>
      </c>
      <c r="BB16" s="8">
        <f t="shared" si="17"/>
        <v>4</v>
      </c>
      <c r="BC16" s="6">
        <f t="shared" si="18"/>
        <v>56</v>
      </c>
      <c r="BD16" s="8">
        <f t="shared" si="19"/>
        <v>6</v>
      </c>
      <c r="BE16" s="9">
        <f t="shared" si="20"/>
        <v>5</v>
      </c>
      <c r="BF16" s="270" t="s">
        <v>129</v>
      </c>
      <c r="BG16" s="238" t="s">
        <v>90</v>
      </c>
    </row>
    <row r="17" spans="1:59" s="62" customFormat="1" ht="15.75" customHeight="1" x14ac:dyDescent="0.25">
      <c r="A17" s="243" t="s">
        <v>264</v>
      </c>
      <c r="B17" s="51" t="s">
        <v>15</v>
      </c>
      <c r="C17" s="244" t="s">
        <v>82</v>
      </c>
      <c r="D17" s="102"/>
      <c r="E17" s="6"/>
      <c r="F17" s="102"/>
      <c r="G17" s="274"/>
      <c r="H17" s="102"/>
      <c r="I17" s="103"/>
      <c r="J17" s="56">
        <v>1</v>
      </c>
      <c r="K17" s="6">
        <f t="shared" si="1"/>
        <v>14</v>
      </c>
      <c r="L17" s="55">
        <v>2</v>
      </c>
      <c r="M17" s="6">
        <f t="shared" si="45"/>
        <v>28</v>
      </c>
      <c r="N17" s="55">
        <v>3</v>
      </c>
      <c r="O17" s="59" t="s">
        <v>15</v>
      </c>
      <c r="P17" s="55"/>
      <c r="Q17" s="6" t="str">
        <f t="shared" si="3"/>
        <v/>
      </c>
      <c r="R17" s="55"/>
      <c r="S17" s="6" t="str">
        <f t="shared" si="4"/>
        <v/>
      </c>
      <c r="T17" s="55"/>
      <c r="U17" s="58"/>
      <c r="V17" s="56"/>
      <c r="W17" s="6" t="str">
        <f t="shared" si="5"/>
        <v/>
      </c>
      <c r="X17" s="55"/>
      <c r="Y17" s="6" t="str">
        <f t="shared" si="6"/>
        <v/>
      </c>
      <c r="Z17" s="55"/>
      <c r="AA17" s="59"/>
      <c r="AB17" s="55"/>
      <c r="AC17" s="6" t="str">
        <f t="shared" si="7"/>
        <v/>
      </c>
      <c r="AD17" s="55"/>
      <c r="AE17" s="6" t="str">
        <f t="shared" si="8"/>
        <v/>
      </c>
      <c r="AF17" s="55"/>
      <c r="AG17" s="58"/>
      <c r="AH17" s="56"/>
      <c r="AI17" s="6" t="str">
        <f t="shared" si="9"/>
        <v/>
      </c>
      <c r="AJ17" s="55"/>
      <c r="AK17" s="6" t="str">
        <f t="shared" si="10"/>
        <v/>
      </c>
      <c r="AL17" s="55"/>
      <c r="AM17" s="59"/>
      <c r="AN17" s="56"/>
      <c r="AO17" s="6" t="str">
        <f t="shared" si="11"/>
        <v/>
      </c>
      <c r="AP17" s="57"/>
      <c r="AQ17" s="6" t="str">
        <f t="shared" si="12"/>
        <v/>
      </c>
      <c r="AR17" s="57"/>
      <c r="AS17" s="60"/>
      <c r="AT17" s="55"/>
      <c r="AU17" s="6" t="str">
        <f t="shared" si="13"/>
        <v/>
      </c>
      <c r="AV17" s="55"/>
      <c r="AW17" s="6" t="str">
        <f t="shared" si="14"/>
        <v/>
      </c>
      <c r="AX17" s="55"/>
      <c r="AY17" s="55"/>
      <c r="AZ17" s="7">
        <f t="shared" si="15"/>
        <v>1</v>
      </c>
      <c r="BA17" s="6">
        <f t="shared" si="16"/>
        <v>14</v>
      </c>
      <c r="BB17" s="8">
        <f t="shared" si="17"/>
        <v>2</v>
      </c>
      <c r="BC17" s="6">
        <f t="shared" si="18"/>
        <v>28</v>
      </c>
      <c r="BD17" s="8">
        <f t="shared" si="19"/>
        <v>3</v>
      </c>
      <c r="BE17" s="9">
        <f t="shared" si="20"/>
        <v>3</v>
      </c>
      <c r="BF17" s="270" t="s">
        <v>124</v>
      </c>
      <c r="BG17" s="238" t="s">
        <v>125</v>
      </c>
    </row>
    <row r="18" spans="1:59" ht="15.75" customHeight="1" x14ac:dyDescent="0.25">
      <c r="A18" s="243" t="s">
        <v>224</v>
      </c>
      <c r="B18" s="51" t="s">
        <v>15</v>
      </c>
      <c r="C18" s="244" t="s">
        <v>223</v>
      </c>
      <c r="D18" s="102"/>
      <c r="E18" s="6" t="str">
        <f t="shared" ref="E18" si="46">IF(D18*14=0,"",D18*14)</f>
        <v/>
      </c>
      <c r="F18" s="102"/>
      <c r="G18" s="274" t="str">
        <f t="shared" ref="G18" si="47">IF(F18*14=0,"",F18*14)</f>
        <v/>
      </c>
      <c r="H18" s="102"/>
      <c r="I18" s="103"/>
      <c r="J18" s="56">
        <v>2</v>
      </c>
      <c r="K18" s="6">
        <f t="shared" si="1"/>
        <v>28</v>
      </c>
      <c r="L18" s="55"/>
      <c r="M18" s="6" t="str">
        <f t="shared" si="45"/>
        <v/>
      </c>
      <c r="N18" s="55">
        <v>2</v>
      </c>
      <c r="O18" s="59" t="s">
        <v>15</v>
      </c>
      <c r="P18" s="55"/>
      <c r="Q18" s="6"/>
      <c r="R18" s="55"/>
      <c r="S18" s="6"/>
      <c r="T18" s="55"/>
      <c r="U18" s="58"/>
      <c r="V18" s="56"/>
      <c r="W18" s="6" t="str">
        <f t="shared" ref="W18" si="48">IF(V18*14=0,"",V18*14)</f>
        <v/>
      </c>
      <c r="X18" s="55"/>
      <c r="Y18" s="6" t="str">
        <f t="shared" ref="Y18" si="49">IF(X18*14=0,"",X18*14)</f>
        <v/>
      </c>
      <c r="Z18" s="55"/>
      <c r="AA18" s="59"/>
      <c r="AB18" s="55"/>
      <c r="AC18" s="6" t="str">
        <f t="shared" si="7"/>
        <v/>
      </c>
      <c r="AD18" s="55"/>
      <c r="AE18" s="6" t="str">
        <f t="shared" si="8"/>
        <v/>
      </c>
      <c r="AF18" s="55"/>
      <c r="AG18" s="58"/>
      <c r="AH18" s="56"/>
      <c r="AI18" s="6" t="str">
        <f t="shared" si="9"/>
        <v/>
      </c>
      <c r="AJ18" s="55"/>
      <c r="AK18" s="6" t="str">
        <f t="shared" si="10"/>
        <v/>
      </c>
      <c r="AL18" s="55"/>
      <c r="AM18" s="59"/>
      <c r="AN18" s="56"/>
      <c r="AO18" s="6" t="str">
        <f t="shared" si="11"/>
        <v/>
      </c>
      <c r="AP18" s="57"/>
      <c r="AQ18" s="6" t="str">
        <f t="shared" si="12"/>
        <v/>
      </c>
      <c r="AR18" s="57"/>
      <c r="AS18" s="60"/>
      <c r="AT18" s="55"/>
      <c r="AU18" s="6" t="str">
        <f t="shared" si="13"/>
        <v/>
      </c>
      <c r="AV18" s="55"/>
      <c r="AW18" s="6" t="str">
        <f t="shared" si="14"/>
        <v/>
      </c>
      <c r="AX18" s="55"/>
      <c r="AY18" s="55"/>
      <c r="AZ18" s="7">
        <f>IF(D18+J18+P18+V18+AB18+AH18+AN18+AT18=0,"",D18+J18+P18+V18+AB18+AH18+AN18+AT18)</f>
        <v>2</v>
      </c>
      <c r="BA18" s="6">
        <f t="shared" si="16"/>
        <v>28</v>
      </c>
      <c r="BB18" s="8" t="str">
        <f>IF(F18+L18+R18+X18+AD18+AJ18+AP18+AV18=0,"",F18+L18+R18+X18+AD18+AJ18+AP18+AV18)</f>
        <v/>
      </c>
      <c r="BC18" s="6" t="str">
        <f t="shared" si="18"/>
        <v/>
      </c>
      <c r="BD18" s="8">
        <f>IF(N18+H18+T18+Z18+AF18+AL18+AR18+AX18=0,"",N18+H18+T18+Z18+AF18+AL18+AR18+AX18)</f>
        <v>2</v>
      </c>
      <c r="BE18" s="9">
        <f>IF(D18+F18+L18+J18+P18+R18+V18+X18+AB18+AD18+AH18+AJ18+AN18+AP18+AT18+AV18=0,"",D18+F18+L18+J18+P18+R18+V18+X18+AB18+AD18+AH18+AJ18+AN18+AP18+AT18+AV18)</f>
        <v>2</v>
      </c>
      <c r="BF18" s="270" t="s">
        <v>461</v>
      </c>
      <c r="BG18" s="281" t="s">
        <v>193</v>
      </c>
    </row>
    <row r="19" spans="1:59" s="62" customFormat="1" ht="15.75" customHeight="1" x14ac:dyDescent="0.25">
      <c r="A19" s="243" t="s">
        <v>265</v>
      </c>
      <c r="B19" s="51" t="s">
        <v>15</v>
      </c>
      <c r="C19" s="244" t="s">
        <v>266</v>
      </c>
      <c r="D19" s="102"/>
      <c r="E19" s="6"/>
      <c r="F19" s="102"/>
      <c r="G19" s="6"/>
      <c r="H19" s="102"/>
      <c r="I19" s="103"/>
      <c r="J19" s="56"/>
      <c r="K19" s="6" t="str">
        <f t="shared" si="1"/>
        <v/>
      </c>
      <c r="L19" s="55"/>
      <c r="M19" s="6" t="str">
        <f t="shared" si="45"/>
        <v/>
      </c>
      <c r="N19" s="55"/>
      <c r="O19" s="59"/>
      <c r="P19" s="55">
        <v>1</v>
      </c>
      <c r="Q19" s="6">
        <f t="shared" si="3"/>
        <v>14</v>
      </c>
      <c r="R19" s="55">
        <v>1</v>
      </c>
      <c r="S19" s="6">
        <f t="shared" si="4"/>
        <v>14</v>
      </c>
      <c r="T19" s="55">
        <v>2</v>
      </c>
      <c r="U19" s="58" t="s">
        <v>15</v>
      </c>
      <c r="V19" s="56"/>
      <c r="W19" s="6" t="str">
        <f t="shared" si="5"/>
        <v/>
      </c>
      <c r="X19" s="55"/>
      <c r="Y19" s="6" t="str">
        <f t="shared" si="6"/>
        <v/>
      </c>
      <c r="Z19" s="55"/>
      <c r="AA19" s="59"/>
      <c r="AB19" s="55"/>
      <c r="AC19" s="6" t="str">
        <f t="shared" si="7"/>
        <v/>
      </c>
      <c r="AD19" s="55"/>
      <c r="AE19" s="6" t="str">
        <f t="shared" si="8"/>
        <v/>
      </c>
      <c r="AF19" s="55"/>
      <c r="AG19" s="58"/>
      <c r="AH19" s="56"/>
      <c r="AI19" s="6" t="str">
        <f t="shared" si="9"/>
        <v/>
      </c>
      <c r="AJ19" s="55"/>
      <c r="AK19" s="6" t="str">
        <f t="shared" si="10"/>
        <v/>
      </c>
      <c r="AL19" s="55"/>
      <c r="AM19" s="59"/>
      <c r="AN19" s="56"/>
      <c r="AO19" s="6" t="str">
        <f t="shared" si="11"/>
        <v/>
      </c>
      <c r="AP19" s="57"/>
      <c r="AQ19" s="6" t="str">
        <f t="shared" si="12"/>
        <v/>
      </c>
      <c r="AR19" s="57"/>
      <c r="AS19" s="60"/>
      <c r="AT19" s="55"/>
      <c r="AU19" s="6" t="str">
        <f t="shared" si="13"/>
        <v/>
      </c>
      <c r="AV19" s="55"/>
      <c r="AW19" s="6" t="str">
        <f t="shared" si="14"/>
        <v/>
      </c>
      <c r="AX19" s="55"/>
      <c r="AY19" s="55"/>
      <c r="AZ19" s="7">
        <f t="shared" ref="AZ19" si="50">IF(D19+J19+P19+V19+AB19+AH19+AN19+AT19=0,"",D19+J19+P19+V19+AB19+AH19+AN19+AT19)</f>
        <v>1</v>
      </c>
      <c r="BA19" s="6">
        <f t="shared" ref="BA19" si="51">IF((D19+J19+P19+V19+AB19+AH19+AN19+AT19)*14=0,"",(D19+J19+P19+V19+AB19+AH19+AN19+AT19)*14)</f>
        <v>14</v>
      </c>
      <c r="BB19" s="8">
        <f t="shared" si="17"/>
        <v>1</v>
      </c>
      <c r="BC19" s="6">
        <f t="shared" ref="BC19" si="52">IF((L19+F19+R19+X19+AD19+AJ19+AP19+AV19)*14=0,"",(L19+F19+R19+X19+AD19+AJ19+AP19+AV19)*14)</f>
        <v>14</v>
      </c>
      <c r="BD19" s="8">
        <f t="shared" ref="BD19" si="53">IF(N19+H19+T19+Z19+AF19+AL19+AR19+AX19=0,"",N19+H19+T19+Z19+AF19+AL19+AR19+AX19)</f>
        <v>2</v>
      </c>
      <c r="BE19" s="9">
        <f t="shared" ref="BE19" si="54">IF(D19+F19+L19+J19+P19+R19+V19+X19+AB19+AD19+AH19+AJ19+AN19+AP19+AT19+AV19=0,"",D19+F19+L19+J19+P19+R19+V19+X19+AB19+AD19+AH19+AJ19+AN19+AP19+AT19+AV19)</f>
        <v>2</v>
      </c>
      <c r="BF19" s="270" t="s">
        <v>124</v>
      </c>
      <c r="BG19" s="281" t="s">
        <v>222</v>
      </c>
    </row>
    <row r="20" spans="1:59" ht="15.75" customHeight="1" x14ac:dyDescent="0.25">
      <c r="A20" s="243" t="s">
        <v>253</v>
      </c>
      <c r="B20" s="51" t="s">
        <v>15</v>
      </c>
      <c r="C20" s="244" t="s">
        <v>267</v>
      </c>
      <c r="D20" s="102"/>
      <c r="E20" s="6" t="str">
        <f t="shared" si="0"/>
        <v/>
      </c>
      <c r="F20" s="102"/>
      <c r="G20" s="274" t="str">
        <f t="shared" ref="G20:G49" si="55">IF(F20*14=0,"",F20*14)</f>
        <v/>
      </c>
      <c r="H20" s="102"/>
      <c r="I20" s="103"/>
      <c r="J20" s="56"/>
      <c r="K20" s="6" t="str">
        <f t="shared" si="1"/>
        <v/>
      </c>
      <c r="L20" s="55"/>
      <c r="M20" s="6" t="str">
        <f t="shared" ref="M20" si="56">IF(L20*14=0,"",L20*14)</f>
        <v/>
      </c>
      <c r="N20" s="55"/>
      <c r="O20" s="59"/>
      <c r="P20" s="55">
        <v>1</v>
      </c>
      <c r="Q20" s="6">
        <f t="shared" si="3"/>
        <v>14</v>
      </c>
      <c r="R20" s="55">
        <v>1</v>
      </c>
      <c r="S20" s="6">
        <f t="shared" si="4"/>
        <v>14</v>
      </c>
      <c r="T20" s="55">
        <v>2</v>
      </c>
      <c r="U20" s="58" t="s">
        <v>72</v>
      </c>
      <c r="V20" s="56"/>
      <c r="W20" s="6" t="str">
        <f t="shared" si="5"/>
        <v/>
      </c>
      <c r="X20" s="55"/>
      <c r="Y20" s="6" t="str">
        <f t="shared" si="6"/>
        <v/>
      </c>
      <c r="Z20" s="55"/>
      <c r="AA20" s="59"/>
      <c r="AB20" s="55"/>
      <c r="AC20" s="6" t="str">
        <f t="shared" si="7"/>
        <v/>
      </c>
      <c r="AD20" s="55"/>
      <c r="AE20" s="6" t="str">
        <f t="shared" si="8"/>
        <v/>
      </c>
      <c r="AF20" s="55"/>
      <c r="AG20" s="58"/>
      <c r="AH20" s="56"/>
      <c r="AI20" s="6" t="str">
        <f t="shared" si="9"/>
        <v/>
      </c>
      <c r="AJ20" s="55"/>
      <c r="AK20" s="6" t="str">
        <f t="shared" si="10"/>
        <v/>
      </c>
      <c r="AL20" s="55"/>
      <c r="AM20" s="59"/>
      <c r="AN20" s="56"/>
      <c r="AO20" s="6" t="str">
        <f t="shared" si="11"/>
        <v/>
      </c>
      <c r="AP20" s="57"/>
      <c r="AQ20" s="6" t="str">
        <f t="shared" si="12"/>
        <v/>
      </c>
      <c r="AR20" s="57"/>
      <c r="AS20" s="60"/>
      <c r="AT20" s="55"/>
      <c r="AU20" s="6" t="str">
        <f t="shared" si="13"/>
        <v/>
      </c>
      <c r="AV20" s="55"/>
      <c r="AW20" s="6" t="str">
        <f t="shared" si="14"/>
        <v/>
      </c>
      <c r="AX20" s="55"/>
      <c r="AY20" s="55"/>
      <c r="AZ20" s="7">
        <f t="shared" si="15"/>
        <v>1</v>
      </c>
      <c r="BA20" s="6">
        <f t="shared" si="16"/>
        <v>14</v>
      </c>
      <c r="BB20" s="8">
        <f t="shared" si="17"/>
        <v>1</v>
      </c>
      <c r="BC20" s="6">
        <f t="shared" si="18"/>
        <v>14</v>
      </c>
      <c r="BD20" s="8">
        <f t="shared" si="19"/>
        <v>2</v>
      </c>
      <c r="BE20" s="9">
        <f t="shared" si="20"/>
        <v>2</v>
      </c>
      <c r="BF20" s="270" t="s">
        <v>462</v>
      </c>
      <c r="BG20" s="281" t="s">
        <v>422</v>
      </c>
    </row>
    <row r="21" spans="1:59" ht="15.75" customHeight="1" x14ac:dyDescent="0.25">
      <c r="A21" s="243" t="s">
        <v>269</v>
      </c>
      <c r="B21" s="51" t="s">
        <v>15</v>
      </c>
      <c r="C21" s="244" t="s">
        <v>268</v>
      </c>
      <c r="D21" s="102"/>
      <c r="E21" s="6" t="str">
        <f t="shared" ref="E21:E22" si="57">IF(D21*14=0,"",D21*14)</f>
        <v/>
      </c>
      <c r="F21" s="102"/>
      <c r="G21" s="274" t="str">
        <f t="shared" ref="G21:G22" si="58">IF(F21*14=0,"",F21*14)</f>
        <v/>
      </c>
      <c r="H21" s="102"/>
      <c r="I21" s="103"/>
      <c r="J21" s="56"/>
      <c r="K21" s="6" t="str">
        <f t="shared" ref="K21" si="59">IF(J21*14=0,"",J21*14)</f>
        <v/>
      </c>
      <c r="L21" s="55"/>
      <c r="M21" s="6" t="str">
        <f t="shared" ref="M21" si="60">IF(L21*14=0,"",L21*14)</f>
        <v/>
      </c>
      <c r="N21" s="273"/>
      <c r="O21" s="59"/>
      <c r="P21" s="55">
        <v>2</v>
      </c>
      <c r="Q21" s="6">
        <f t="shared" ref="Q21:Q22" si="61">IF(P21*14=0,"",P21*14)</f>
        <v>28</v>
      </c>
      <c r="R21" s="55">
        <v>3</v>
      </c>
      <c r="S21" s="6">
        <f t="shared" ref="S21:S22" si="62">IF(R21*14=0,"",R21*14)</f>
        <v>42</v>
      </c>
      <c r="T21" s="55">
        <v>6</v>
      </c>
      <c r="U21" s="58" t="s">
        <v>15</v>
      </c>
      <c r="V21" s="56"/>
      <c r="W21" s="6" t="str">
        <f t="shared" si="5"/>
        <v/>
      </c>
      <c r="X21" s="55"/>
      <c r="Y21" s="6" t="str">
        <f t="shared" si="6"/>
        <v/>
      </c>
      <c r="Z21" s="55"/>
      <c r="AA21" s="59"/>
      <c r="AB21" s="55"/>
      <c r="AC21" s="6" t="str">
        <f t="shared" ref="AC21:AC22" si="63">IF(AB21*14=0,"",AB21*14)</f>
        <v/>
      </c>
      <c r="AD21" s="55"/>
      <c r="AE21" s="6" t="str">
        <f t="shared" ref="AE21:AE22" si="64">IF(AD21*14=0,"",AD21*14)</f>
        <v/>
      </c>
      <c r="AF21" s="55"/>
      <c r="AG21" s="58"/>
      <c r="AH21" s="56"/>
      <c r="AI21" s="6" t="str">
        <f t="shared" ref="AI21:AI22" si="65">IF(AH21*14=0,"",AH21*14)</f>
        <v/>
      </c>
      <c r="AJ21" s="55"/>
      <c r="AK21" s="6" t="str">
        <f t="shared" ref="AK21:AK22" si="66">IF(AJ21*14=0,"",AJ21*14)</f>
        <v/>
      </c>
      <c r="AL21" s="55"/>
      <c r="AM21" s="59"/>
      <c r="AN21" s="56"/>
      <c r="AO21" s="6" t="str">
        <f t="shared" ref="AO21:AO22" si="67">IF(AN21*14=0,"",AN21*14)</f>
        <v/>
      </c>
      <c r="AP21" s="57"/>
      <c r="AQ21" s="6" t="str">
        <f t="shared" ref="AQ21:AQ22" si="68">IF(AP21*14=0,"",AP21*14)</f>
        <v/>
      </c>
      <c r="AR21" s="57"/>
      <c r="AS21" s="60"/>
      <c r="AT21" s="55"/>
      <c r="AU21" s="6" t="str">
        <f t="shared" ref="AU21:AU22" si="69">IF(AT21*14=0,"",AT21*14)</f>
        <v/>
      </c>
      <c r="AV21" s="55"/>
      <c r="AW21" s="6" t="str">
        <f t="shared" ref="AW21:AW22" si="70">IF(AV21*14=0,"",AV21*14)</f>
        <v/>
      </c>
      <c r="AX21" s="55"/>
      <c r="AY21" s="55"/>
      <c r="AZ21" s="7">
        <f t="shared" ref="AZ21" si="71">IF(D21+J21+P21+V21+AB21+AH21+AN21+AT21=0,"",D21+J21+P21+V21+AB21+AH21+AN21+AT21)</f>
        <v>2</v>
      </c>
      <c r="BA21" s="6">
        <f t="shared" ref="BA21:BA22" si="72">IF((D21+J21+P21+V21+AB21+AH21+AN21+AT21)*14=0,"",(D21+J21+P21+V21+AB21+AH21+AN21+AT21)*14)</f>
        <v>28</v>
      </c>
      <c r="BB21" s="8">
        <f t="shared" ref="BB21" si="73">IF(F21+L21+R21+X21+AD21+AJ21+AP21+AV21=0,"",F21+L21+R21+X21+AD21+AJ21+AP21+AV21)</f>
        <v>3</v>
      </c>
      <c r="BC21" s="6">
        <f t="shared" ref="BC21:BC22" si="74">IF((L21+F21+R21+X21+AD21+AJ21+AP21+AV21)*14=0,"",(L21+F21+R21+X21+AD21+AJ21+AP21+AV21)*14)</f>
        <v>42</v>
      </c>
      <c r="BD21" s="8">
        <f t="shared" ref="BD21" si="75">IF(N21+H21+T21+Z21+AF21+AL21+AR21+AX21=0,"",N21+H21+T21+Z21+AF21+AL21+AR21+AX21)</f>
        <v>6</v>
      </c>
      <c r="BE21" s="9">
        <f t="shared" ref="BE21" si="76">IF(D21+F21+L21+J21+P21+R21+V21+X21+AB21+AD21+AH21+AJ21+AN21+AP21+AT21+AV21=0,"",D21+F21+L21+J21+P21+R21+V21+X21+AB21+AD21+AH21+AJ21+AN21+AP21+AT21+AV21)</f>
        <v>5</v>
      </c>
      <c r="BF21" s="270" t="s">
        <v>124</v>
      </c>
      <c r="BG21" s="281" t="s">
        <v>127</v>
      </c>
    </row>
    <row r="22" spans="1:59" ht="15.75" customHeight="1" x14ac:dyDescent="0.25">
      <c r="A22" s="243" t="s">
        <v>85</v>
      </c>
      <c r="B22" s="51" t="s">
        <v>15</v>
      </c>
      <c r="C22" s="244" t="s">
        <v>86</v>
      </c>
      <c r="D22" s="102"/>
      <c r="E22" s="6" t="str">
        <f t="shared" si="57"/>
        <v/>
      </c>
      <c r="F22" s="102"/>
      <c r="G22" s="274" t="str">
        <f t="shared" si="58"/>
        <v/>
      </c>
      <c r="H22" s="102"/>
      <c r="I22" s="103"/>
      <c r="J22" s="56"/>
      <c r="K22" s="6"/>
      <c r="L22" s="55"/>
      <c r="M22" s="6"/>
      <c r="N22" s="55"/>
      <c r="O22" s="59"/>
      <c r="P22" s="55">
        <v>2</v>
      </c>
      <c r="Q22" s="6">
        <f t="shared" si="61"/>
        <v>28</v>
      </c>
      <c r="R22" s="55"/>
      <c r="S22" s="6" t="str">
        <f t="shared" si="62"/>
        <v/>
      </c>
      <c r="T22" s="55">
        <v>2</v>
      </c>
      <c r="U22" s="58" t="s">
        <v>72</v>
      </c>
      <c r="V22" s="56"/>
      <c r="W22" s="6" t="str">
        <f t="shared" si="5"/>
        <v/>
      </c>
      <c r="X22" s="55"/>
      <c r="Y22" s="6" t="str">
        <f t="shared" si="6"/>
        <v/>
      </c>
      <c r="Z22" s="55"/>
      <c r="AA22" s="59"/>
      <c r="AB22" s="55"/>
      <c r="AC22" s="6" t="str">
        <f t="shared" si="63"/>
        <v/>
      </c>
      <c r="AD22" s="55"/>
      <c r="AE22" s="6" t="str">
        <f t="shared" si="64"/>
        <v/>
      </c>
      <c r="AF22" s="55"/>
      <c r="AG22" s="58"/>
      <c r="AH22" s="56"/>
      <c r="AI22" s="6" t="str">
        <f t="shared" si="65"/>
        <v/>
      </c>
      <c r="AJ22" s="55"/>
      <c r="AK22" s="6" t="str">
        <f t="shared" si="66"/>
        <v/>
      </c>
      <c r="AL22" s="55"/>
      <c r="AM22" s="59"/>
      <c r="AN22" s="56"/>
      <c r="AO22" s="6" t="str">
        <f t="shared" si="67"/>
        <v/>
      </c>
      <c r="AP22" s="57"/>
      <c r="AQ22" s="6" t="str">
        <f t="shared" si="68"/>
        <v/>
      </c>
      <c r="AR22" s="57"/>
      <c r="AS22" s="60"/>
      <c r="AT22" s="55"/>
      <c r="AU22" s="6" t="str">
        <f t="shared" si="69"/>
        <v/>
      </c>
      <c r="AV22" s="55"/>
      <c r="AW22" s="6" t="str">
        <f t="shared" si="70"/>
        <v/>
      </c>
      <c r="AX22" s="55"/>
      <c r="AY22" s="55"/>
      <c r="AZ22" s="7">
        <f>IF(D22+J22+P22+V22+AB22+AH22+AN22+AT22=0,"",D22+J22+P22+V22+AB22+AH22+AN22+AT22)</f>
        <v>2</v>
      </c>
      <c r="BA22" s="6">
        <f t="shared" si="72"/>
        <v>28</v>
      </c>
      <c r="BB22" s="8" t="str">
        <f>IF(F22+L22+R22+X22+AD22+AJ22+AP22+AV22=0,"",F22+L22+R22+X22+AD22+AJ22+AP22+AV22)</f>
        <v/>
      </c>
      <c r="BC22" s="6" t="str">
        <f t="shared" si="74"/>
        <v/>
      </c>
      <c r="BD22" s="8">
        <f>IF(N22+H22+T22+Z22+AF22+AL22+AR22+AX22=0,"",N22+H22+T22+Z22+AF22+AL22+AR22+AX22)</f>
        <v>2</v>
      </c>
      <c r="BE22" s="9">
        <f>IF(D22+F22+L22+J22+P22+R22+V22+X22+AB22+AD22+AH22+AJ22+AN22+AP22+AT22+AV22=0,"",D22+F22+L22+J22+P22+R22+V22+X22+AB22+AD22+AH22+AJ22+AN22+AP22+AT22+AV22)</f>
        <v>2</v>
      </c>
      <c r="BF22" s="270" t="s">
        <v>463</v>
      </c>
      <c r="BG22" s="281" t="s">
        <v>192</v>
      </c>
    </row>
    <row r="23" spans="1:59" ht="15.75" customHeight="1" x14ac:dyDescent="0.25">
      <c r="A23" s="243" t="s">
        <v>389</v>
      </c>
      <c r="B23" s="51" t="s">
        <v>15</v>
      </c>
      <c r="C23" s="244" t="s">
        <v>391</v>
      </c>
      <c r="D23" s="102"/>
      <c r="E23" s="6" t="str">
        <f t="shared" si="0"/>
        <v/>
      </c>
      <c r="F23" s="102"/>
      <c r="G23" s="274" t="str">
        <f t="shared" si="55"/>
        <v/>
      </c>
      <c r="H23" s="102"/>
      <c r="I23" s="103"/>
      <c r="J23" s="56"/>
      <c r="K23" s="6"/>
      <c r="L23" s="55"/>
      <c r="M23" s="6"/>
      <c r="N23" s="55"/>
      <c r="O23" s="59"/>
      <c r="P23" s="55">
        <v>2</v>
      </c>
      <c r="Q23" s="6">
        <f t="shared" si="3"/>
        <v>28</v>
      </c>
      <c r="R23" s="55">
        <v>2</v>
      </c>
      <c r="S23" s="6">
        <f t="shared" si="4"/>
        <v>28</v>
      </c>
      <c r="T23" s="55">
        <v>4</v>
      </c>
      <c r="U23" s="58" t="s">
        <v>15</v>
      </c>
      <c r="V23" s="56"/>
      <c r="W23" s="6" t="str">
        <f t="shared" si="5"/>
        <v/>
      </c>
      <c r="X23" s="55"/>
      <c r="Y23" s="6" t="str">
        <f t="shared" si="6"/>
        <v/>
      </c>
      <c r="Z23" s="55"/>
      <c r="AA23" s="59"/>
      <c r="AB23" s="55"/>
      <c r="AC23" s="6" t="str">
        <f t="shared" si="7"/>
        <v/>
      </c>
      <c r="AD23" s="55"/>
      <c r="AE23" s="6" t="str">
        <f t="shared" si="8"/>
        <v/>
      </c>
      <c r="AF23" s="55"/>
      <c r="AG23" s="58"/>
      <c r="AH23" s="56"/>
      <c r="AI23" s="6" t="str">
        <f t="shared" si="9"/>
        <v/>
      </c>
      <c r="AJ23" s="55"/>
      <c r="AK23" s="6" t="str">
        <f t="shared" si="10"/>
        <v/>
      </c>
      <c r="AL23" s="55"/>
      <c r="AM23" s="59"/>
      <c r="AN23" s="56"/>
      <c r="AO23" s="6" t="str">
        <f t="shared" si="11"/>
        <v/>
      </c>
      <c r="AP23" s="57"/>
      <c r="AQ23" s="6" t="str">
        <f t="shared" si="12"/>
        <v/>
      </c>
      <c r="AR23" s="57"/>
      <c r="AS23" s="60"/>
      <c r="AT23" s="55"/>
      <c r="AU23" s="6" t="str">
        <f t="shared" si="13"/>
        <v/>
      </c>
      <c r="AV23" s="55"/>
      <c r="AW23" s="6" t="str">
        <f t="shared" si="14"/>
        <v/>
      </c>
      <c r="AX23" s="55"/>
      <c r="AY23" s="55"/>
      <c r="AZ23" s="7">
        <f t="shared" si="15"/>
        <v>2</v>
      </c>
      <c r="BA23" s="6">
        <f t="shared" si="16"/>
        <v>28</v>
      </c>
      <c r="BB23" s="8">
        <f t="shared" si="17"/>
        <v>2</v>
      </c>
      <c r="BC23" s="6">
        <f t="shared" si="18"/>
        <v>28</v>
      </c>
      <c r="BD23" s="8">
        <f t="shared" si="19"/>
        <v>4</v>
      </c>
      <c r="BE23" s="9">
        <f t="shared" si="20"/>
        <v>4</v>
      </c>
      <c r="BF23" s="270" t="s">
        <v>129</v>
      </c>
      <c r="BG23" s="281" t="s">
        <v>164</v>
      </c>
    </row>
    <row r="24" spans="1:59" ht="14.25" customHeight="1" x14ac:dyDescent="0.25">
      <c r="A24" s="243" t="s">
        <v>271</v>
      </c>
      <c r="B24" s="51" t="s">
        <v>15</v>
      </c>
      <c r="C24" s="244" t="s">
        <v>83</v>
      </c>
      <c r="D24" s="102"/>
      <c r="E24" s="6" t="str">
        <f t="shared" si="0"/>
        <v/>
      </c>
      <c r="F24" s="102"/>
      <c r="G24" s="274" t="str">
        <f t="shared" si="55"/>
        <v/>
      </c>
      <c r="H24" s="102"/>
      <c r="I24" s="103"/>
      <c r="J24" s="56"/>
      <c r="K24" s="6"/>
      <c r="L24" s="55"/>
      <c r="M24" s="6"/>
      <c r="N24" s="55"/>
      <c r="O24" s="59"/>
      <c r="P24" s="55">
        <v>1</v>
      </c>
      <c r="Q24" s="6">
        <f t="shared" si="3"/>
        <v>14</v>
      </c>
      <c r="R24" s="55">
        <v>1</v>
      </c>
      <c r="S24" s="6">
        <f t="shared" si="4"/>
        <v>14</v>
      </c>
      <c r="T24" s="273">
        <v>3</v>
      </c>
      <c r="U24" s="58" t="s">
        <v>15</v>
      </c>
      <c r="V24" s="56"/>
      <c r="W24" s="6" t="str">
        <f t="shared" si="5"/>
        <v/>
      </c>
      <c r="X24" s="55"/>
      <c r="Y24" s="6" t="str">
        <f t="shared" si="6"/>
        <v/>
      </c>
      <c r="Z24" s="55"/>
      <c r="AA24" s="59"/>
      <c r="AB24" s="55"/>
      <c r="AC24" s="6" t="str">
        <f t="shared" si="7"/>
        <v/>
      </c>
      <c r="AD24" s="55"/>
      <c r="AE24" s="6" t="str">
        <f t="shared" si="8"/>
        <v/>
      </c>
      <c r="AF24" s="55"/>
      <c r="AG24" s="58"/>
      <c r="AH24" s="56"/>
      <c r="AI24" s="6" t="str">
        <f t="shared" si="9"/>
        <v/>
      </c>
      <c r="AJ24" s="55"/>
      <c r="AK24" s="6" t="str">
        <f t="shared" si="10"/>
        <v/>
      </c>
      <c r="AL24" s="55"/>
      <c r="AM24" s="59"/>
      <c r="AN24" s="56"/>
      <c r="AO24" s="6" t="str">
        <f t="shared" si="11"/>
        <v/>
      </c>
      <c r="AP24" s="57"/>
      <c r="AQ24" s="6" t="str">
        <f t="shared" si="12"/>
        <v/>
      </c>
      <c r="AR24" s="57"/>
      <c r="AS24" s="60"/>
      <c r="AT24" s="55"/>
      <c r="AU24" s="6" t="str">
        <f t="shared" si="13"/>
        <v/>
      </c>
      <c r="AV24" s="55"/>
      <c r="AW24" s="6" t="str">
        <f t="shared" si="14"/>
        <v/>
      </c>
      <c r="AX24" s="55"/>
      <c r="AY24" s="55"/>
      <c r="AZ24" s="7">
        <f t="shared" si="15"/>
        <v>1</v>
      </c>
      <c r="BA24" s="6">
        <f t="shared" si="16"/>
        <v>14</v>
      </c>
      <c r="BB24" s="8">
        <f t="shared" si="17"/>
        <v>1</v>
      </c>
      <c r="BC24" s="6">
        <f t="shared" si="18"/>
        <v>14</v>
      </c>
      <c r="BD24" s="8">
        <f t="shared" si="19"/>
        <v>3</v>
      </c>
      <c r="BE24" s="9">
        <f t="shared" si="20"/>
        <v>2</v>
      </c>
      <c r="BF24" s="270" t="s">
        <v>124</v>
      </c>
      <c r="BG24" s="281" t="s">
        <v>125</v>
      </c>
    </row>
    <row r="25" spans="1:59" ht="15.75" customHeight="1" x14ac:dyDescent="0.25">
      <c r="A25" s="243" t="s">
        <v>104</v>
      </c>
      <c r="B25" s="51" t="s">
        <v>15</v>
      </c>
      <c r="C25" s="244" t="s">
        <v>217</v>
      </c>
      <c r="D25" s="102"/>
      <c r="E25" s="6" t="str">
        <f t="shared" si="0"/>
        <v/>
      </c>
      <c r="F25" s="102"/>
      <c r="G25" s="274" t="str">
        <f t="shared" si="55"/>
        <v/>
      </c>
      <c r="H25" s="102"/>
      <c r="I25" s="103"/>
      <c r="J25" s="56"/>
      <c r="K25" s="6" t="str">
        <f t="shared" si="1"/>
        <v/>
      </c>
      <c r="L25" s="55"/>
      <c r="M25" s="6" t="str">
        <f t="shared" si="2"/>
        <v/>
      </c>
      <c r="N25" s="55"/>
      <c r="O25" s="59"/>
      <c r="P25" s="55"/>
      <c r="Q25" s="6" t="str">
        <f t="shared" si="3"/>
        <v/>
      </c>
      <c r="R25" s="55">
        <v>10</v>
      </c>
      <c r="S25" s="6">
        <f>IF(R25*15=0,"",R25*15)</f>
        <v>150</v>
      </c>
      <c r="T25" s="273">
        <v>8</v>
      </c>
      <c r="U25" s="58" t="s">
        <v>81</v>
      </c>
      <c r="V25" s="56"/>
      <c r="W25" s="6" t="str">
        <f t="shared" si="5"/>
        <v/>
      </c>
      <c r="X25" s="55"/>
      <c r="Y25" s="6" t="str">
        <f t="shared" si="6"/>
        <v/>
      </c>
      <c r="Z25" s="55"/>
      <c r="AA25" s="59"/>
      <c r="AB25" s="55"/>
      <c r="AC25" s="6" t="str">
        <f t="shared" si="7"/>
        <v/>
      </c>
      <c r="AD25" s="55"/>
      <c r="AE25" s="6" t="str">
        <f t="shared" si="8"/>
        <v/>
      </c>
      <c r="AF25" s="55"/>
      <c r="AG25" s="58"/>
      <c r="AH25" s="56"/>
      <c r="AI25" s="6" t="str">
        <f t="shared" si="9"/>
        <v/>
      </c>
      <c r="AJ25" s="55"/>
      <c r="AK25" s="6" t="str">
        <f t="shared" si="10"/>
        <v/>
      </c>
      <c r="AL25" s="55"/>
      <c r="AM25" s="59"/>
      <c r="AN25" s="56"/>
      <c r="AO25" s="6" t="str">
        <f t="shared" si="11"/>
        <v/>
      </c>
      <c r="AP25" s="57"/>
      <c r="AQ25" s="6" t="str">
        <f t="shared" si="12"/>
        <v/>
      </c>
      <c r="AR25" s="57"/>
      <c r="AS25" s="60"/>
      <c r="AT25" s="55"/>
      <c r="AU25" s="6" t="str">
        <f t="shared" si="13"/>
        <v/>
      </c>
      <c r="AV25" s="55"/>
      <c r="AW25" s="6" t="str">
        <f t="shared" si="14"/>
        <v/>
      </c>
      <c r="AX25" s="55"/>
      <c r="AY25" s="55"/>
      <c r="AZ25" s="7" t="str">
        <f t="shared" si="15"/>
        <v/>
      </c>
      <c r="BA25" s="6" t="str">
        <f t="shared" si="16"/>
        <v/>
      </c>
      <c r="BB25" s="8">
        <f t="shared" si="17"/>
        <v>10</v>
      </c>
      <c r="BC25" s="6">
        <f t="shared" si="18"/>
        <v>140</v>
      </c>
      <c r="BD25" s="8">
        <f t="shared" si="19"/>
        <v>8</v>
      </c>
      <c r="BE25" s="9">
        <v>8</v>
      </c>
      <c r="BF25" s="270" t="s">
        <v>459</v>
      </c>
      <c r="BG25" s="281" t="s">
        <v>255</v>
      </c>
    </row>
    <row r="26" spans="1:59" ht="15.75" customHeight="1" x14ac:dyDescent="0.25">
      <c r="A26" s="243" t="s">
        <v>84</v>
      </c>
      <c r="B26" s="51" t="s">
        <v>15</v>
      </c>
      <c r="C26" s="244" t="s">
        <v>166</v>
      </c>
      <c r="D26" s="102"/>
      <c r="E26" s="6" t="str">
        <f t="shared" ref="E26" si="77">IF(D26*14=0,"",D26*14)</f>
        <v/>
      </c>
      <c r="F26" s="102"/>
      <c r="G26" s="274" t="str">
        <f t="shared" ref="G26" si="78">IF(F26*14=0,"",F26*14)</f>
        <v/>
      </c>
      <c r="H26" s="102"/>
      <c r="I26" s="103"/>
      <c r="J26" s="56"/>
      <c r="K26" s="6" t="str">
        <f t="shared" ref="K26" si="79">IF(J26*14=0,"",J26*14)</f>
        <v/>
      </c>
      <c r="L26" s="55"/>
      <c r="M26" s="6" t="str">
        <f t="shared" ref="M26" si="80">IF(L26*14=0,"",L26*14)</f>
        <v/>
      </c>
      <c r="N26" s="55"/>
      <c r="O26" s="59"/>
      <c r="P26" s="55">
        <v>1</v>
      </c>
      <c r="Q26" s="6">
        <f t="shared" ref="Q26" si="81">IF(P26*14=0,"",P26*14)</f>
        <v>14</v>
      </c>
      <c r="R26" s="55">
        <v>1</v>
      </c>
      <c r="S26" s="6">
        <f t="shared" ref="S26" si="82">IF(R26*14=0,"",R26*14)</f>
        <v>14</v>
      </c>
      <c r="T26" s="55">
        <v>2</v>
      </c>
      <c r="U26" s="58" t="s">
        <v>81</v>
      </c>
      <c r="V26" s="56"/>
      <c r="W26" s="6" t="str">
        <f t="shared" ref="W26" si="83">IF(V26*14=0,"",V26*14)</f>
        <v/>
      </c>
      <c r="X26" s="55"/>
      <c r="Y26" s="6" t="str">
        <f t="shared" ref="Y26" si="84">IF(X26*14=0,"",X26*14)</f>
        <v/>
      </c>
      <c r="Z26" s="55"/>
      <c r="AA26" s="59"/>
      <c r="AB26" s="55"/>
      <c r="AC26" s="6" t="str">
        <f t="shared" ref="AC26" si="85">IF(AB26*14=0,"",AB26*14)</f>
        <v/>
      </c>
      <c r="AD26" s="55"/>
      <c r="AE26" s="6" t="str">
        <f t="shared" ref="AE26" si="86">IF(AD26*14=0,"",AD26*14)</f>
        <v/>
      </c>
      <c r="AF26" s="55"/>
      <c r="AG26" s="58"/>
      <c r="AH26" s="56"/>
      <c r="AI26" s="6" t="str">
        <f t="shared" ref="AI26" si="87">IF(AH26*14=0,"",AH26*14)</f>
        <v/>
      </c>
      <c r="AJ26" s="55"/>
      <c r="AK26" s="6" t="str">
        <f t="shared" ref="AK26" si="88">IF(AJ26*14=0,"",AJ26*14)</f>
        <v/>
      </c>
      <c r="AL26" s="55"/>
      <c r="AM26" s="59"/>
      <c r="AN26" s="56"/>
      <c r="AO26" s="6" t="str">
        <f t="shared" ref="AO26" si="89">IF(AN26*14=0,"",AN26*14)</f>
        <v/>
      </c>
      <c r="AP26" s="57"/>
      <c r="AQ26" s="6" t="str">
        <f t="shared" ref="AQ26" si="90">IF(AP26*14=0,"",AP26*14)</f>
        <v/>
      </c>
      <c r="AR26" s="57"/>
      <c r="AS26" s="60"/>
      <c r="AT26" s="55"/>
      <c r="AU26" s="6" t="str">
        <f t="shared" ref="AU26" si="91">IF(AT26*14=0,"",AT26*14)</f>
        <v/>
      </c>
      <c r="AV26" s="55"/>
      <c r="AW26" s="6" t="str">
        <f t="shared" ref="AW26" si="92">IF(AV26*14=0,"",AV26*14)</f>
        <v/>
      </c>
      <c r="AX26" s="55"/>
      <c r="AY26" s="55"/>
      <c r="AZ26" s="7">
        <f t="shared" si="15"/>
        <v>1</v>
      </c>
      <c r="BA26" s="6">
        <f t="shared" ref="BA26" si="93">IF((D26+J26+P26+V26+AB26+AH26+AN26+AT26)*14=0,"",(D26+J26+P26+V26+AB26+AH26+AN26+AT26)*14)</f>
        <v>14</v>
      </c>
      <c r="BB26" s="8">
        <f t="shared" si="17"/>
        <v>1</v>
      </c>
      <c r="BC26" s="6">
        <f t="shared" ref="BC26" si="94">IF((L26+F26+R26+X26+AD26+AJ26+AP26+AV26)*14=0,"",(L26+F26+R26+X26+AD26+AJ26+AP26+AV26)*14)</f>
        <v>14</v>
      </c>
      <c r="BD26" s="8">
        <f t="shared" si="19"/>
        <v>2</v>
      </c>
      <c r="BE26" s="9">
        <f>IF(D26+F26+L26+J26+P26+R26+V26+X26+AB26+AD26+AH26+AJ26+AN26+AP26+AT26+AV26=0,"",D26+F26+L26+J26+P26+R26+V26+X26+AB26+AD26+AH26+AJ26+AN26+AP26+AT26+AV26)</f>
        <v>2</v>
      </c>
      <c r="BF26" s="270" t="s">
        <v>129</v>
      </c>
      <c r="BG26" s="281" t="s">
        <v>90</v>
      </c>
    </row>
    <row r="27" spans="1:59" ht="15.75" customHeight="1" x14ac:dyDescent="0.25">
      <c r="A27" s="243" t="s">
        <v>218</v>
      </c>
      <c r="B27" s="51" t="s">
        <v>15</v>
      </c>
      <c r="C27" s="244" t="s">
        <v>270</v>
      </c>
      <c r="D27" s="102"/>
      <c r="E27" s="6" t="str">
        <f t="shared" si="0"/>
        <v/>
      </c>
      <c r="F27" s="102"/>
      <c r="G27" s="274" t="str">
        <f t="shared" si="55"/>
        <v/>
      </c>
      <c r="H27" s="102"/>
      <c r="I27" s="103"/>
      <c r="J27" s="56"/>
      <c r="K27" s="6" t="str">
        <f t="shared" si="1"/>
        <v/>
      </c>
      <c r="L27" s="55"/>
      <c r="M27" s="6" t="str">
        <f>IF(L27*14=0,"",L27*14)</f>
        <v/>
      </c>
      <c r="N27" s="55"/>
      <c r="O27" s="59"/>
      <c r="P27" s="55"/>
      <c r="Q27" s="6" t="str">
        <f t="shared" si="3"/>
        <v/>
      </c>
      <c r="R27" s="55"/>
      <c r="S27" s="6" t="str">
        <f t="shared" si="4"/>
        <v/>
      </c>
      <c r="T27" s="55"/>
      <c r="U27" s="58"/>
      <c r="V27" s="56"/>
      <c r="W27" s="6" t="str">
        <f t="shared" si="5"/>
        <v/>
      </c>
      <c r="X27" s="55">
        <v>2</v>
      </c>
      <c r="Y27" s="6">
        <f t="shared" si="6"/>
        <v>28</v>
      </c>
      <c r="Z27" s="55">
        <v>2</v>
      </c>
      <c r="AA27" s="59" t="s">
        <v>72</v>
      </c>
      <c r="AB27" s="55"/>
      <c r="AC27" s="6" t="str">
        <f t="shared" si="7"/>
        <v/>
      </c>
      <c r="AD27" s="55"/>
      <c r="AE27" s="6" t="str">
        <f t="shared" si="8"/>
        <v/>
      </c>
      <c r="AF27" s="55"/>
      <c r="AG27" s="58"/>
      <c r="AH27" s="56"/>
      <c r="AI27" s="6" t="str">
        <f t="shared" si="9"/>
        <v/>
      </c>
      <c r="AJ27" s="55"/>
      <c r="AK27" s="6" t="str">
        <f t="shared" si="10"/>
        <v/>
      </c>
      <c r="AL27" s="55"/>
      <c r="AM27" s="59"/>
      <c r="AN27" s="56"/>
      <c r="AO27" s="6" t="str">
        <f t="shared" si="11"/>
        <v/>
      </c>
      <c r="AP27" s="57"/>
      <c r="AQ27" s="6" t="str">
        <f t="shared" si="12"/>
        <v/>
      </c>
      <c r="AR27" s="57"/>
      <c r="AS27" s="60"/>
      <c r="AT27" s="55"/>
      <c r="AU27" s="6" t="str">
        <f t="shared" si="13"/>
        <v/>
      </c>
      <c r="AV27" s="55"/>
      <c r="AW27" s="6" t="str">
        <f t="shared" si="14"/>
        <v/>
      </c>
      <c r="AX27" s="55"/>
      <c r="AY27" s="55"/>
      <c r="AZ27" s="7" t="str">
        <f t="shared" si="15"/>
        <v/>
      </c>
      <c r="BA27" s="6" t="str">
        <f t="shared" si="16"/>
        <v/>
      </c>
      <c r="BB27" s="8">
        <f t="shared" si="17"/>
        <v>2</v>
      </c>
      <c r="BC27" s="6">
        <f t="shared" si="18"/>
        <v>28</v>
      </c>
      <c r="BD27" s="8">
        <f t="shared" ref="BD27:BD45" si="95">IF(N27+H27+T27+Z27+AF27+AL27+AR27+AX27=0,"",N27+H27+T27+Z27+AF27+AL27+AR27+AX27)</f>
        <v>2</v>
      </c>
      <c r="BE27" s="9">
        <f t="shared" si="20"/>
        <v>2</v>
      </c>
      <c r="BF27" s="270" t="s">
        <v>189</v>
      </c>
      <c r="BG27" s="281" t="s">
        <v>423</v>
      </c>
    </row>
    <row r="28" spans="1:59" ht="15.75" customHeight="1" x14ac:dyDescent="0.25">
      <c r="A28" s="243" t="s">
        <v>252</v>
      </c>
      <c r="B28" s="51" t="s">
        <v>15</v>
      </c>
      <c r="C28" s="244" t="s">
        <v>272</v>
      </c>
      <c r="D28" s="102"/>
      <c r="E28" s="6"/>
      <c r="F28" s="102"/>
      <c r="G28" s="6"/>
      <c r="H28" s="102"/>
      <c r="I28" s="103"/>
      <c r="J28" s="56"/>
      <c r="K28" s="6"/>
      <c r="L28" s="55"/>
      <c r="M28" s="6"/>
      <c r="N28" s="55"/>
      <c r="O28" s="59"/>
      <c r="P28" s="56"/>
      <c r="Q28" s="6" t="str">
        <f t="shared" ref="Q28" si="96">IF(P28*14=0,"",P28*14)</f>
        <v/>
      </c>
      <c r="R28" s="55"/>
      <c r="S28" s="6" t="str">
        <f t="shared" ref="S28" si="97">IF(R28*14=0,"",R28*14)</f>
        <v/>
      </c>
      <c r="T28" s="55"/>
      <c r="U28" s="59"/>
      <c r="V28" s="56">
        <v>2</v>
      </c>
      <c r="W28" s="6">
        <f t="shared" ref="W28" si="98">IF(V28*14=0,"",V28*14)</f>
        <v>28</v>
      </c>
      <c r="X28" s="55">
        <v>2</v>
      </c>
      <c r="Y28" s="6">
        <f t="shared" ref="Y28" si="99">IF(X28*14=0,"",X28*14)</f>
        <v>28</v>
      </c>
      <c r="Z28" s="55">
        <v>4</v>
      </c>
      <c r="AA28" s="59" t="s">
        <v>81</v>
      </c>
      <c r="AB28" s="282"/>
      <c r="AC28" s="274"/>
      <c r="AD28" s="283"/>
      <c r="AE28" s="274"/>
      <c r="AF28" s="283"/>
      <c r="AG28" s="284"/>
      <c r="AH28" s="56"/>
      <c r="AI28" s="6" t="str">
        <f t="shared" ref="AI28" si="100">IF(AH28*14=0,"",AH28*14)</f>
        <v/>
      </c>
      <c r="AJ28" s="55"/>
      <c r="AK28" s="6" t="str">
        <f t="shared" ref="AK28" si="101">IF(AJ28*14=0,"",AJ28*14)</f>
        <v/>
      </c>
      <c r="AL28" s="55"/>
      <c r="AM28" s="59"/>
      <c r="AN28" s="56"/>
      <c r="AO28" s="6" t="str">
        <f t="shared" ref="AO28" si="102">IF(AN28*14=0,"",AN28*14)</f>
        <v/>
      </c>
      <c r="AP28" s="57"/>
      <c r="AQ28" s="6" t="str">
        <f t="shared" ref="AQ28" si="103">IF(AP28*14=0,"",AP28*14)</f>
        <v/>
      </c>
      <c r="AR28" s="57"/>
      <c r="AS28" s="60"/>
      <c r="AT28" s="55"/>
      <c r="AU28" s="6" t="str">
        <f t="shared" ref="AU28" si="104">IF(AT28*14=0,"",AT28*14)</f>
        <v/>
      </c>
      <c r="AV28" s="55"/>
      <c r="AW28" s="6" t="str">
        <f t="shared" ref="AW28" si="105">IF(AV28*14=0,"",AV28*14)</f>
        <v/>
      </c>
      <c r="AX28" s="55"/>
      <c r="AY28" s="55"/>
      <c r="AZ28" s="7">
        <f t="shared" ref="AZ28" si="106">IF(D28+J28+P28+V28+AB28+AH28+AN28+AT28=0,"",D28+J28+P28+V28+AB28+AH28+AN28+AT28)</f>
        <v>2</v>
      </c>
      <c r="BA28" s="6">
        <f t="shared" ref="BA28" si="107">IF((D28+J28+P28+V28+AB28+AH28+AN28+AT28)*14=0,"",(D28+J28+P28+V28+AB28+AH28+AN28+AT28)*14)</f>
        <v>28</v>
      </c>
      <c r="BB28" s="8">
        <f t="shared" ref="BB28:BB49" si="108">IF(F28+L28+R28+X28+AD28+AJ28+AP28+AV28=0,"",F28+L28+R28+X28+AD28+AJ28+AP28+AV28)</f>
        <v>2</v>
      </c>
      <c r="BC28" s="6">
        <f t="shared" si="18"/>
        <v>28</v>
      </c>
      <c r="BD28" s="8">
        <f t="shared" si="95"/>
        <v>4</v>
      </c>
      <c r="BE28" s="9">
        <f t="shared" ref="BE28" si="109">IF(D28+F28+L28+J28+P28+R28+V28+X28+AB28+AD28+AH28+AJ28+AN28+AP28+AT28+AV28=0,"",D28+F28+L28+J28+P28+R28+V28+X28+AB28+AD28+AH28+AJ28+AN28+AP28+AT28+AV28)</f>
        <v>4</v>
      </c>
      <c r="BF28" s="270" t="s">
        <v>463</v>
      </c>
      <c r="BG28" s="281" t="s">
        <v>190</v>
      </c>
    </row>
    <row r="29" spans="1:59" ht="15.75" customHeight="1" x14ac:dyDescent="0.25">
      <c r="A29" s="243" t="s">
        <v>273</v>
      </c>
      <c r="B29" s="51" t="s">
        <v>15</v>
      </c>
      <c r="C29" s="244" t="s">
        <v>220</v>
      </c>
      <c r="D29" s="102"/>
      <c r="E29" s="6" t="str">
        <f t="shared" si="0"/>
        <v/>
      </c>
      <c r="F29" s="102"/>
      <c r="G29" s="274" t="str">
        <f t="shared" si="55"/>
        <v/>
      </c>
      <c r="H29" s="102"/>
      <c r="I29" s="103"/>
      <c r="J29" s="56"/>
      <c r="K29" s="6" t="str">
        <f t="shared" si="1"/>
        <v/>
      </c>
      <c r="L29" s="55"/>
      <c r="M29" s="6" t="str">
        <f t="shared" si="2"/>
        <v/>
      </c>
      <c r="N29" s="55"/>
      <c r="O29" s="59"/>
      <c r="P29" s="55"/>
      <c r="Q29" s="6"/>
      <c r="R29" s="55"/>
      <c r="S29" s="6"/>
      <c r="T29" s="55"/>
      <c r="U29" s="58"/>
      <c r="V29" s="298">
        <v>2</v>
      </c>
      <c r="W29" s="6">
        <f t="shared" si="5"/>
        <v>28</v>
      </c>
      <c r="X29" s="273">
        <v>3</v>
      </c>
      <c r="Y29" s="6">
        <f t="shared" si="6"/>
        <v>42</v>
      </c>
      <c r="Z29" s="273">
        <v>5</v>
      </c>
      <c r="AA29" s="299" t="s">
        <v>72</v>
      </c>
      <c r="AB29" s="55"/>
      <c r="AC29" s="6" t="str">
        <f t="shared" si="7"/>
        <v/>
      </c>
      <c r="AD29" s="55"/>
      <c r="AE29" s="6" t="str">
        <f t="shared" si="8"/>
        <v/>
      </c>
      <c r="AF29" s="55"/>
      <c r="AG29" s="58"/>
      <c r="AH29" s="56"/>
      <c r="AI29" s="6" t="str">
        <f t="shared" si="9"/>
        <v/>
      </c>
      <c r="AJ29" s="55"/>
      <c r="AK29" s="6" t="str">
        <f t="shared" si="10"/>
        <v/>
      </c>
      <c r="AL29" s="55"/>
      <c r="AM29" s="59"/>
      <c r="AN29" s="56"/>
      <c r="AO29" s="6" t="str">
        <f t="shared" si="11"/>
        <v/>
      </c>
      <c r="AP29" s="57"/>
      <c r="AQ29" s="6" t="str">
        <f t="shared" si="12"/>
        <v/>
      </c>
      <c r="AR29" s="57"/>
      <c r="AS29" s="60"/>
      <c r="AT29" s="55"/>
      <c r="AU29" s="6" t="str">
        <f t="shared" si="13"/>
        <v/>
      </c>
      <c r="AV29" s="55"/>
      <c r="AW29" s="6" t="str">
        <f t="shared" si="14"/>
        <v/>
      </c>
      <c r="AX29" s="55"/>
      <c r="AY29" s="55"/>
      <c r="AZ29" s="7">
        <f t="shared" ref="AZ29:AZ49" si="110">IF(D29+J29+P29+V29+AB29+AH29+AN29+AT29=0,"",D29+J29+P29+V29+AB29+AH29+AN29+AT29)</f>
        <v>2</v>
      </c>
      <c r="BA29" s="6">
        <f t="shared" si="16"/>
        <v>28</v>
      </c>
      <c r="BB29" s="8">
        <f t="shared" si="108"/>
        <v>3</v>
      </c>
      <c r="BC29" s="6">
        <f t="shared" si="18"/>
        <v>42</v>
      </c>
      <c r="BD29" s="8">
        <f t="shared" si="95"/>
        <v>5</v>
      </c>
      <c r="BE29" s="9">
        <f t="shared" ref="BE29" si="111">IF(P29+R29+V29+X29+AB29+AD29+AH29+AJ29+AN29+AP29+AT29+AV29=0,"",P29+R29+V29+X29+AB29+AD29+AH29+AJ29+AN29+AP29+AT29+AV29)</f>
        <v>5</v>
      </c>
      <c r="BF29" s="270" t="s">
        <v>124</v>
      </c>
      <c r="BG29" s="281" t="s">
        <v>126</v>
      </c>
    </row>
    <row r="30" spans="1:59" s="62" customFormat="1" ht="15.75" customHeight="1" x14ac:dyDescent="0.25">
      <c r="A30" s="243" t="s">
        <v>248</v>
      </c>
      <c r="B30" s="51" t="s">
        <v>15</v>
      </c>
      <c r="C30" s="244" t="s">
        <v>247</v>
      </c>
      <c r="D30" s="102"/>
      <c r="E30" s="6" t="str">
        <f t="shared" si="0"/>
        <v/>
      </c>
      <c r="F30" s="102"/>
      <c r="G30" s="274" t="str">
        <f t="shared" si="55"/>
        <v/>
      </c>
      <c r="H30" s="102"/>
      <c r="I30" s="103"/>
      <c r="J30" s="56"/>
      <c r="K30" s="6" t="str">
        <f t="shared" si="1"/>
        <v/>
      </c>
      <c r="L30" s="55"/>
      <c r="M30" s="6" t="str">
        <f t="shared" si="2"/>
        <v/>
      </c>
      <c r="N30" s="55"/>
      <c r="O30" s="59"/>
      <c r="P30" s="55"/>
      <c r="Q30" s="6" t="str">
        <f t="shared" si="3"/>
        <v/>
      </c>
      <c r="R30" s="55"/>
      <c r="S30" s="6" t="str">
        <f t="shared" si="4"/>
        <v/>
      </c>
      <c r="T30" s="55"/>
      <c r="U30" s="58"/>
      <c r="V30" s="56">
        <v>2</v>
      </c>
      <c r="W30" s="6">
        <f t="shared" si="5"/>
        <v>28</v>
      </c>
      <c r="X30" s="55">
        <v>2</v>
      </c>
      <c r="Y30" s="6">
        <f t="shared" si="6"/>
        <v>28</v>
      </c>
      <c r="Z30" s="55">
        <v>4</v>
      </c>
      <c r="AA30" s="59" t="s">
        <v>81</v>
      </c>
      <c r="AB30" s="55"/>
      <c r="AC30" s="6" t="str">
        <f t="shared" si="7"/>
        <v/>
      </c>
      <c r="AD30" s="55"/>
      <c r="AE30" s="6" t="str">
        <f t="shared" si="8"/>
        <v/>
      </c>
      <c r="AF30" s="55"/>
      <c r="AG30" s="58"/>
      <c r="AH30" s="56"/>
      <c r="AI30" s="6" t="str">
        <f t="shared" si="9"/>
        <v/>
      </c>
      <c r="AJ30" s="55"/>
      <c r="AK30" s="6" t="str">
        <f t="shared" si="10"/>
        <v/>
      </c>
      <c r="AL30" s="55"/>
      <c r="AM30" s="59"/>
      <c r="AN30" s="56"/>
      <c r="AO30" s="6" t="str">
        <f t="shared" si="11"/>
        <v/>
      </c>
      <c r="AP30" s="57"/>
      <c r="AQ30" s="6" t="str">
        <f t="shared" si="12"/>
        <v/>
      </c>
      <c r="AR30" s="57"/>
      <c r="AS30" s="60"/>
      <c r="AT30" s="55"/>
      <c r="AU30" s="6" t="str">
        <f t="shared" si="13"/>
        <v/>
      </c>
      <c r="AV30" s="55"/>
      <c r="AW30" s="6" t="str">
        <f t="shared" si="14"/>
        <v/>
      </c>
      <c r="AX30" s="55"/>
      <c r="AY30" s="55"/>
      <c r="AZ30" s="7">
        <f t="shared" si="110"/>
        <v>2</v>
      </c>
      <c r="BA30" s="6">
        <f t="shared" si="16"/>
        <v>28</v>
      </c>
      <c r="BB30" s="8">
        <f t="shared" si="108"/>
        <v>2</v>
      </c>
      <c r="BC30" s="6">
        <f t="shared" si="18"/>
        <v>28</v>
      </c>
      <c r="BD30" s="8">
        <f t="shared" si="95"/>
        <v>4</v>
      </c>
      <c r="BE30" s="9">
        <f t="shared" ref="BE30:BE40" si="112">IF(D30+F30+L30+J30+P30+R30+V30+X30+AB30+AD30+AH30+AJ30+AN30+AP30+AT30+AV30=0,"",D30+F30+L30+J30+P30+R30+V30+X30+AB30+AD30+AH30+AJ30+AN30+AP30+AT30+AV30)</f>
        <v>4</v>
      </c>
      <c r="BF30" s="270" t="s">
        <v>129</v>
      </c>
      <c r="BG30" s="281" t="s">
        <v>90</v>
      </c>
    </row>
    <row r="31" spans="1:59" s="62" customFormat="1" ht="15.75" customHeight="1" x14ac:dyDescent="0.25">
      <c r="A31" s="243" t="s">
        <v>87</v>
      </c>
      <c r="B31" s="51" t="s">
        <v>15</v>
      </c>
      <c r="C31" s="244" t="s">
        <v>165</v>
      </c>
      <c r="D31" s="102"/>
      <c r="E31" s="6" t="str">
        <f t="shared" si="0"/>
        <v/>
      </c>
      <c r="F31" s="102"/>
      <c r="G31" s="274" t="str">
        <f t="shared" si="55"/>
        <v/>
      </c>
      <c r="H31" s="102"/>
      <c r="I31" s="103"/>
      <c r="J31" s="56"/>
      <c r="K31" s="6" t="str">
        <f t="shared" si="1"/>
        <v/>
      </c>
      <c r="L31" s="55"/>
      <c r="M31" s="6" t="str">
        <f t="shared" si="2"/>
        <v/>
      </c>
      <c r="N31" s="55"/>
      <c r="O31" s="59"/>
      <c r="P31" s="55"/>
      <c r="Q31" s="6" t="str">
        <f t="shared" si="3"/>
        <v/>
      </c>
      <c r="R31" s="55"/>
      <c r="S31" s="6" t="str">
        <f t="shared" si="4"/>
        <v/>
      </c>
      <c r="T31" s="55"/>
      <c r="U31" s="58"/>
      <c r="V31" s="56">
        <v>1</v>
      </c>
      <c r="W31" s="6">
        <f t="shared" si="5"/>
        <v>14</v>
      </c>
      <c r="X31" s="55">
        <v>1</v>
      </c>
      <c r="Y31" s="6">
        <f t="shared" si="6"/>
        <v>14</v>
      </c>
      <c r="Z31" s="55">
        <v>2</v>
      </c>
      <c r="AA31" s="59" t="s">
        <v>15</v>
      </c>
      <c r="AB31" s="55"/>
      <c r="AC31" s="6" t="str">
        <f t="shared" si="7"/>
        <v/>
      </c>
      <c r="AD31" s="55"/>
      <c r="AE31" s="6" t="str">
        <f t="shared" si="8"/>
        <v/>
      </c>
      <c r="AF31" s="55"/>
      <c r="AG31" s="58"/>
      <c r="AH31" s="56"/>
      <c r="AI31" s="6" t="str">
        <f t="shared" si="9"/>
        <v/>
      </c>
      <c r="AJ31" s="55"/>
      <c r="AK31" s="6" t="str">
        <f t="shared" si="10"/>
        <v/>
      </c>
      <c r="AL31" s="55"/>
      <c r="AM31" s="59"/>
      <c r="AN31" s="56"/>
      <c r="AO31" s="6" t="str">
        <f t="shared" si="11"/>
        <v/>
      </c>
      <c r="AP31" s="57"/>
      <c r="AQ31" s="6" t="str">
        <f t="shared" si="12"/>
        <v/>
      </c>
      <c r="AR31" s="57"/>
      <c r="AS31" s="60"/>
      <c r="AT31" s="55"/>
      <c r="AU31" s="6" t="str">
        <f t="shared" si="13"/>
        <v/>
      </c>
      <c r="AV31" s="55"/>
      <c r="AW31" s="6" t="str">
        <f t="shared" si="14"/>
        <v/>
      </c>
      <c r="AX31" s="55"/>
      <c r="AY31" s="55"/>
      <c r="AZ31" s="7">
        <f t="shared" si="110"/>
        <v>1</v>
      </c>
      <c r="BA31" s="6">
        <f t="shared" si="16"/>
        <v>14</v>
      </c>
      <c r="BB31" s="8">
        <f t="shared" si="108"/>
        <v>1</v>
      </c>
      <c r="BC31" s="6">
        <f t="shared" si="18"/>
        <v>14</v>
      </c>
      <c r="BD31" s="8">
        <f t="shared" si="95"/>
        <v>2</v>
      </c>
      <c r="BE31" s="9">
        <f t="shared" si="112"/>
        <v>2</v>
      </c>
      <c r="BF31" s="270" t="s">
        <v>129</v>
      </c>
      <c r="BG31" s="281" t="s">
        <v>90</v>
      </c>
    </row>
    <row r="32" spans="1:59" ht="15.75" customHeight="1" x14ac:dyDescent="0.25">
      <c r="A32" s="243" t="s">
        <v>274</v>
      </c>
      <c r="B32" s="51" t="s">
        <v>15</v>
      </c>
      <c r="C32" s="244" t="s">
        <v>275</v>
      </c>
      <c r="D32" s="102"/>
      <c r="E32" s="6" t="str">
        <f t="shared" si="0"/>
        <v/>
      </c>
      <c r="F32" s="102"/>
      <c r="G32" s="274" t="str">
        <f t="shared" si="55"/>
        <v/>
      </c>
      <c r="H32" s="102"/>
      <c r="I32" s="103"/>
      <c r="J32" s="56"/>
      <c r="K32" s="6" t="str">
        <f t="shared" si="1"/>
        <v/>
      </c>
      <c r="L32" s="55"/>
      <c r="M32" s="6" t="str">
        <f t="shared" si="2"/>
        <v/>
      </c>
      <c r="N32" s="55"/>
      <c r="O32" s="59"/>
      <c r="P32" s="55"/>
      <c r="Q32" s="6" t="str">
        <f t="shared" si="3"/>
        <v/>
      </c>
      <c r="R32" s="55"/>
      <c r="S32" s="6" t="str">
        <f t="shared" si="4"/>
        <v/>
      </c>
      <c r="T32" s="55"/>
      <c r="U32" s="58"/>
      <c r="V32" s="298">
        <v>2</v>
      </c>
      <c r="W32" s="6">
        <f t="shared" si="5"/>
        <v>28</v>
      </c>
      <c r="X32" s="273">
        <v>1</v>
      </c>
      <c r="Y32" s="6">
        <f t="shared" si="6"/>
        <v>14</v>
      </c>
      <c r="Z32" s="273">
        <v>3</v>
      </c>
      <c r="AA32" s="299" t="s">
        <v>72</v>
      </c>
      <c r="AB32" s="55"/>
      <c r="AC32" s="6" t="str">
        <f t="shared" si="7"/>
        <v/>
      </c>
      <c r="AD32" s="55"/>
      <c r="AE32" s="6" t="str">
        <f t="shared" si="8"/>
        <v/>
      </c>
      <c r="AF32" s="55"/>
      <c r="AG32" s="58"/>
      <c r="AH32" s="56"/>
      <c r="AI32" s="6" t="str">
        <f t="shared" si="9"/>
        <v/>
      </c>
      <c r="AJ32" s="55"/>
      <c r="AK32" s="6" t="str">
        <f t="shared" si="10"/>
        <v/>
      </c>
      <c r="AL32" s="55"/>
      <c r="AM32" s="59"/>
      <c r="AN32" s="56"/>
      <c r="AO32" s="6" t="str">
        <f t="shared" si="11"/>
        <v/>
      </c>
      <c r="AP32" s="57"/>
      <c r="AQ32" s="6" t="str">
        <f t="shared" si="12"/>
        <v/>
      </c>
      <c r="AR32" s="57"/>
      <c r="AS32" s="60"/>
      <c r="AT32" s="55"/>
      <c r="AU32" s="6" t="str">
        <f t="shared" si="13"/>
        <v/>
      </c>
      <c r="AV32" s="55"/>
      <c r="AW32" s="6" t="str">
        <f t="shared" si="14"/>
        <v/>
      </c>
      <c r="AX32" s="55"/>
      <c r="AY32" s="55"/>
      <c r="AZ32" s="7">
        <f t="shared" si="110"/>
        <v>2</v>
      </c>
      <c r="BA32" s="6">
        <f t="shared" si="16"/>
        <v>28</v>
      </c>
      <c r="BB32" s="8">
        <f t="shared" si="108"/>
        <v>1</v>
      </c>
      <c r="BC32" s="6">
        <f t="shared" si="18"/>
        <v>14</v>
      </c>
      <c r="BD32" s="8">
        <f t="shared" si="95"/>
        <v>3</v>
      </c>
      <c r="BE32" s="9">
        <f t="shared" si="112"/>
        <v>3</v>
      </c>
      <c r="BF32" s="270" t="s">
        <v>124</v>
      </c>
      <c r="BG32" s="281" t="s">
        <v>125</v>
      </c>
    </row>
    <row r="33" spans="1:59" ht="15.75" customHeight="1" x14ac:dyDescent="0.25">
      <c r="A33" s="243" t="s">
        <v>276</v>
      </c>
      <c r="B33" s="51" t="s">
        <v>15</v>
      </c>
      <c r="C33" s="244" t="s">
        <v>242</v>
      </c>
      <c r="D33" s="102"/>
      <c r="E33" s="6" t="str">
        <f t="shared" si="0"/>
        <v/>
      </c>
      <c r="F33" s="102"/>
      <c r="G33" s="274" t="str">
        <f t="shared" si="55"/>
        <v/>
      </c>
      <c r="H33" s="102"/>
      <c r="I33" s="103"/>
      <c r="J33" s="56"/>
      <c r="K33" s="6" t="str">
        <f t="shared" si="1"/>
        <v/>
      </c>
      <c r="L33" s="55"/>
      <c r="M33" s="6" t="str">
        <f t="shared" si="2"/>
        <v/>
      </c>
      <c r="N33" s="55"/>
      <c r="O33" s="59"/>
      <c r="P33" s="55"/>
      <c r="Q33" s="6" t="str">
        <f t="shared" si="3"/>
        <v/>
      </c>
      <c r="R33" s="55"/>
      <c r="S33" s="6" t="str">
        <f t="shared" si="4"/>
        <v/>
      </c>
      <c r="T33" s="55"/>
      <c r="U33" s="58"/>
      <c r="V33" s="298">
        <v>3</v>
      </c>
      <c r="W33" s="6">
        <f t="shared" si="5"/>
        <v>42</v>
      </c>
      <c r="X33" s="273">
        <v>3</v>
      </c>
      <c r="Y33" s="6">
        <f t="shared" si="6"/>
        <v>42</v>
      </c>
      <c r="Z33" s="273">
        <v>7</v>
      </c>
      <c r="AA33" s="299" t="s">
        <v>15</v>
      </c>
      <c r="AB33" s="55"/>
      <c r="AC33" s="6" t="str">
        <f t="shared" si="7"/>
        <v/>
      </c>
      <c r="AD33" s="55"/>
      <c r="AE33" s="6" t="str">
        <f t="shared" si="8"/>
        <v/>
      </c>
      <c r="AF33" s="55"/>
      <c r="AG33" s="58"/>
      <c r="AH33" s="56"/>
      <c r="AI33" s="6" t="str">
        <f t="shared" si="9"/>
        <v/>
      </c>
      <c r="AJ33" s="55"/>
      <c r="AK33" s="6" t="str">
        <f t="shared" si="10"/>
        <v/>
      </c>
      <c r="AL33" s="55"/>
      <c r="AM33" s="59"/>
      <c r="AN33" s="56"/>
      <c r="AO33" s="6" t="str">
        <f t="shared" si="11"/>
        <v/>
      </c>
      <c r="AP33" s="57"/>
      <c r="AQ33" s="6" t="str">
        <f t="shared" si="12"/>
        <v/>
      </c>
      <c r="AR33" s="57"/>
      <c r="AS33" s="60"/>
      <c r="AT33" s="55"/>
      <c r="AU33" s="6" t="str">
        <f t="shared" si="13"/>
        <v/>
      </c>
      <c r="AV33" s="55"/>
      <c r="AW33" s="6" t="str">
        <f t="shared" si="14"/>
        <v/>
      </c>
      <c r="AX33" s="55"/>
      <c r="AY33" s="55"/>
      <c r="AZ33" s="7">
        <f t="shared" si="110"/>
        <v>3</v>
      </c>
      <c r="BA33" s="6">
        <f t="shared" si="16"/>
        <v>42</v>
      </c>
      <c r="BB33" s="8">
        <f t="shared" si="108"/>
        <v>3</v>
      </c>
      <c r="BC33" s="6">
        <f t="shared" si="18"/>
        <v>42</v>
      </c>
      <c r="BD33" s="8">
        <f t="shared" si="95"/>
        <v>7</v>
      </c>
      <c r="BE33" s="9">
        <f t="shared" si="112"/>
        <v>6</v>
      </c>
      <c r="BF33" s="270" t="s">
        <v>124</v>
      </c>
      <c r="BG33" s="281" t="s">
        <v>139</v>
      </c>
    </row>
    <row r="34" spans="1:59" ht="15.75" customHeight="1" x14ac:dyDescent="0.25">
      <c r="A34" s="243" t="s">
        <v>277</v>
      </c>
      <c r="B34" s="51" t="s">
        <v>15</v>
      </c>
      <c r="C34" s="244" t="s">
        <v>232</v>
      </c>
      <c r="D34" s="102"/>
      <c r="E34" s="6" t="str">
        <f t="shared" si="0"/>
        <v/>
      </c>
      <c r="F34" s="102"/>
      <c r="G34" s="274" t="str">
        <f t="shared" si="55"/>
        <v/>
      </c>
      <c r="H34" s="102"/>
      <c r="I34" s="103"/>
      <c r="J34" s="56"/>
      <c r="K34" s="6" t="str">
        <f t="shared" si="1"/>
        <v/>
      </c>
      <c r="L34" s="55"/>
      <c r="M34" s="6" t="str">
        <f t="shared" si="2"/>
        <v/>
      </c>
      <c r="N34" s="55"/>
      <c r="O34" s="59"/>
      <c r="P34" s="55"/>
      <c r="Q34" s="6" t="str">
        <f t="shared" si="3"/>
        <v/>
      </c>
      <c r="R34" s="55"/>
      <c r="S34" s="6" t="str">
        <f t="shared" si="4"/>
        <v/>
      </c>
      <c r="T34" s="55"/>
      <c r="U34" s="58"/>
      <c r="V34" s="56">
        <v>1</v>
      </c>
      <c r="W34" s="6">
        <f t="shared" ref="W34" si="113">IF(V34*14=0,"",V34*14)</f>
        <v>14</v>
      </c>
      <c r="X34" s="55">
        <v>1</v>
      </c>
      <c r="Y34" s="6">
        <f t="shared" ref="Y34" si="114">IF(X34*14=0,"",X34*14)</f>
        <v>14</v>
      </c>
      <c r="Z34" s="55">
        <v>2</v>
      </c>
      <c r="AA34" s="59" t="s">
        <v>81</v>
      </c>
      <c r="AB34" s="283"/>
      <c r="AC34" s="6" t="str">
        <f t="shared" si="7"/>
        <v/>
      </c>
      <c r="AD34" s="283"/>
      <c r="AE34" s="274"/>
      <c r="AF34" s="283"/>
      <c r="AG34" s="285"/>
      <c r="AH34" s="56"/>
      <c r="AI34" s="6" t="str">
        <f t="shared" si="9"/>
        <v/>
      </c>
      <c r="AJ34" s="55"/>
      <c r="AK34" s="6" t="str">
        <f t="shared" si="10"/>
        <v/>
      </c>
      <c r="AL34" s="55"/>
      <c r="AM34" s="59"/>
      <c r="AN34" s="56"/>
      <c r="AO34" s="6" t="str">
        <f t="shared" si="11"/>
        <v/>
      </c>
      <c r="AP34" s="57"/>
      <c r="AQ34" s="6" t="str">
        <f t="shared" si="12"/>
        <v/>
      </c>
      <c r="AR34" s="57"/>
      <c r="AS34" s="60"/>
      <c r="AT34" s="55"/>
      <c r="AU34" s="6" t="str">
        <f t="shared" si="13"/>
        <v/>
      </c>
      <c r="AV34" s="55"/>
      <c r="AW34" s="6" t="str">
        <f t="shared" si="14"/>
        <v/>
      </c>
      <c r="AX34" s="55"/>
      <c r="AY34" s="55"/>
      <c r="AZ34" s="7">
        <f t="shared" si="110"/>
        <v>1</v>
      </c>
      <c r="BA34" s="6">
        <f t="shared" si="16"/>
        <v>14</v>
      </c>
      <c r="BB34" s="8">
        <f t="shared" si="108"/>
        <v>1</v>
      </c>
      <c r="BC34" s="6">
        <f t="shared" si="18"/>
        <v>14</v>
      </c>
      <c r="BD34" s="8">
        <f t="shared" si="95"/>
        <v>2</v>
      </c>
      <c r="BE34" s="9">
        <f t="shared" si="112"/>
        <v>2</v>
      </c>
      <c r="BF34" s="280" t="s">
        <v>183</v>
      </c>
      <c r="BG34" s="281" t="s">
        <v>93</v>
      </c>
    </row>
    <row r="35" spans="1:59" ht="15.75" customHeight="1" x14ac:dyDescent="0.25">
      <c r="A35" s="243" t="s">
        <v>278</v>
      </c>
      <c r="B35" s="51" t="s">
        <v>15</v>
      </c>
      <c r="C35" s="244" t="s">
        <v>279</v>
      </c>
      <c r="D35" s="102"/>
      <c r="E35" s="6"/>
      <c r="F35" s="102"/>
      <c r="G35" s="274"/>
      <c r="H35" s="102"/>
      <c r="I35" s="103"/>
      <c r="J35" s="56"/>
      <c r="K35" s="6"/>
      <c r="L35" s="55"/>
      <c r="M35" s="6"/>
      <c r="N35" s="55"/>
      <c r="O35" s="59"/>
      <c r="P35" s="55"/>
      <c r="Q35" s="6"/>
      <c r="R35" s="55"/>
      <c r="S35" s="6"/>
      <c r="T35" s="55"/>
      <c r="U35" s="58"/>
      <c r="V35" s="56"/>
      <c r="W35" s="6" t="str">
        <f>IF(V35*14=0,"",V35*14)</f>
        <v/>
      </c>
      <c r="X35" s="273"/>
      <c r="Y35" s="6" t="str">
        <f>IF(X35*14=0,"",X35*14)</f>
        <v/>
      </c>
      <c r="Z35" s="273"/>
      <c r="AA35" s="299"/>
      <c r="AB35" s="55">
        <v>1</v>
      </c>
      <c r="AC35" s="6">
        <f>IF(AB35*14=0,"",AB35*14)</f>
        <v>14</v>
      </c>
      <c r="AD35" s="55">
        <v>1</v>
      </c>
      <c r="AE35" s="6">
        <f>IF(AD35*14=0,"",AD35*14)</f>
        <v>14</v>
      </c>
      <c r="AF35" s="55">
        <v>2</v>
      </c>
      <c r="AG35" s="58" t="s">
        <v>72</v>
      </c>
      <c r="AH35" s="56"/>
      <c r="AI35" s="6"/>
      <c r="AJ35" s="55"/>
      <c r="AK35" s="6"/>
      <c r="AL35" s="55"/>
      <c r="AM35" s="59"/>
      <c r="AN35" s="56"/>
      <c r="AO35" s="6"/>
      <c r="AP35" s="57"/>
      <c r="AQ35" s="6"/>
      <c r="AR35" s="57"/>
      <c r="AS35" s="60"/>
      <c r="AT35" s="55"/>
      <c r="AU35" s="6"/>
      <c r="AV35" s="55"/>
      <c r="AW35" s="6"/>
      <c r="AX35" s="55"/>
      <c r="AY35" s="55"/>
      <c r="AZ35" s="7">
        <f t="shared" si="110"/>
        <v>1</v>
      </c>
      <c r="BA35" s="6">
        <f t="shared" si="16"/>
        <v>14</v>
      </c>
      <c r="BB35" s="8">
        <f>IF(F35+L35+R35+X35+AD35+AJ35+AP35+AV35=0,"",F35+L35+R35+X35+AD35+AJ35+AP35+AV35)</f>
        <v>1</v>
      </c>
      <c r="BC35" s="6">
        <f>IF((L35+F35+R35+X35+AD35+AJ35+AP35+AV35)*14=0,"",(L35+F35+R35+X35+AD35+AJ35+AP35+AV35)*14)</f>
        <v>14</v>
      </c>
      <c r="BD35" s="8">
        <f>IF(N35+H35+T35+Z35+AF35+AL35+AR35+AX35=0,"",N35+H35+T35+Z35+AF35+AL35+AR35+AX35)</f>
        <v>2</v>
      </c>
      <c r="BE35" s="9">
        <f>IF(D35+F35+L35+J35+P35+R35+V35+X35+AB35+AD35+AH35+AJ35+AN35+AP35+AT35+AV35=0,"",D35+F35+L35+J35+P35+R35+V35+X35+AB35+AD35+AH35+AJ35+AN35+AP35+AT35+AV35)</f>
        <v>2</v>
      </c>
      <c r="BF35" s="270" t="s">
        <v>424</v>
      </c>
      <c r="BG35" s="281" t="s">
        <v>425</v>
      </c>
    </row>
    <row r="36" spans="1:59" ht="15.75" customHeight="1" x14ac:dyDescent="0.25">
      <c r="A36" s="243" t="s">
        <v>313</v>
      </c>
      <c r="B36" s="51" t="s">
        <v>15</v>
      </c>
      <c r="C36" s="244" t="s">
        <v>231</v>
      </c>
      <c r="D36" s="102"/>
      <c r="E36" s="6" t="str">
        <f t="shared" si="0"/>
        <v/>
      </c>
      <c r="F36" s="102"/>
      <c r="G36" s="274" t="str">
        <f t="shared" si="55"/>
        <v/>
      </c>
      <c r="H36" s="102"/>
      <c r="I36" s="103"/>
      <c r="J36" s="56"/>
      <c r="K36" s="6" t="str">
        <f t="shared" si="1"/>
        <v/>
      </c>
      <c r="L36" s="55"/>
      <c r="M36" s="6" t="str">
        <f t="shared" si="2"/>
        <v/>
      </c>
      <c r="N36" s="55"/>
      <c r="O36" s="59"/>
      <c r="P36" s="55"/>
      <c r="Q36" s="6" t="str">
        <f t="shared" si="3"/>
        <v/>
      </c>
      <c r="R36" s="55"/>
      <c r="S36" s="6" t="str">
        <f t="shared" si="4"/>
        <v/>
      </c>
      <c r="T36" s="55"/>
      <c r="U36" s="58"/>
      <c r="V36" s="56"/>
      <c r="W36" s="6" t="str">
        <f t="shared" si="5"/>
        <v/>
      </c>
      <c r="X36" s="55"/>
      <c r="Y36" s="6" t="str">
        <f t="shared" si="6"/>
        <v/>
      </c>
      <c r="Z36" s="55"/>
      <c r="AA36" s="59"/>
      <c r="AB36" s="56">
        <v>2</v>
      </c>
      <c r="AC36" s="6">
        <f t="shared" si="7"/>
        <v>28</v>
      </c>
      <c r="AD36" s="55">
        <v>2</v>
      </c>
      <c r="AE36" s="6">
        <f t="shared" si="8"/>
        <v>28</v>
      </c>
      <c r="AF36" s="55">
        <v>4</v>
      </c>
      <c r="AG36" s="59" t="s">
        <v>233</v>
      </c>
      <c r="AH36" s="282"/>
      <c r="AI36" s="274"/>
      <c r="AJ36" s="283"/>
      <c r="AK36" s="274"/>
      <c r="AL36" s="283"/>
      <c r="AM36" s="284"/>
      <c r="AN36" s="56"/>
      <c r="AO36" s="6" t="str">
        <f t="shared" si="11"/>
        <v/>
      </c>
      <c r="AP36" s="57"/>
      <c r="AQ36" s="6" t="str">
        <f t="shared" si="12"/>
        <v/>
      </c>
      <c r="AR36" s="57"/>
      <c r="AS36" s="60"/>
      <c r="AT36" s="55"/>
      <c r="AU36" s="6" t="str">
        <f t="shared" si="13"/>
        <v/>
      </c>
      <c r="AV36" s="55"/>
      <c r="AW36" s="6" t="str">
        <f t="shared" si="14"/>
        <v/>
      </c>
      <c r="AX36" s="55"/>
      <c r="AY36" s="55"/>
      <c r="AZ36" s="7">
        <f t="shared" si="110"/>
        <v>2</v>
      </c>
      <c r="BA36" s="6">
        <f t="shared" si="16"/>
        <v>28</v>
      </c>
      <c r="BB36" s="8">
        <f t="shared" si="108"/>
        <v>2</v>
      </c>
      <c r="BC36" s="6">
        <f t="shared" si="18"/>
        <v>28</v>
      </c>
      <c r="BD36" s="8">
        <f t="shared" si="95"/>
        <v>4</v>
      </c>
      <c r="BE36" s="9">
        <f t="shared" si="112"/>
        <v>4</v>
      </c>
      <c r="BF36" s="270" t="s">
        <v>124</v>
      </c>
      <c r="BG36" s="238" t="s">
        <v>130</v>
      </c>
    </row>
    <row r="37" spans="1:59" ht="15.75" customHeight="1" x14ac:dyDescent="0.25">
      <c r="A37" s="243" t="s">
        <v>205</v>
      </c>
      <c r="B37" s="51" t="s">
        <v>15</v>
      </c>
      <c r="C37" s="244" t="s">
        <v>73</v>
      </c>
      <c r="D37" s="102"/>
      <c r="E37" s="6" t="str">
        <f t="shared" ref="E37" si="115">IF(D37*14=0,"",D37*14)</f>
        <v/>
      </c>
      <c r="F37" s="102"/>
      <c r="G37" s="274" t="str">
        <f t="shared" ref="G37" si="116">IF(F37*14=0,"",F37*14)</f>
        <v/>
      </c>
      <c r="H37" s="102"/>
      <c r="I37" s="103"/>
      <c r="J37" s="56"/>
      <c r="K37" s="6" t="str">
        <f t="shared" ref="K37" si="117">IF(J37*14=0,"",J37*14)</f>
        <v/>
      </c>
      <c r="L37" s="55"/>
      <c r="M37" s="6" t="str">
        <f t="shared" ref="M37" si="118">IF(L37*14=0,"",L37*14)</f>
        <v/>
      </c>
      <c r="N37" s="55"/>
      <c r="O37" s="59"/>
      <c r="P37" s="55"/>
      <c r="Q37" s="6" t="str">
        <f t="shared" ref="Q37" si="119">IF(P37*14=0,"",P37*14)</f>
        <v/>
      </c>
      <c r="R37" s="55"/>
      <c r="S37" s="6" t="str">
        <f t="shared" ref="S37" si="120">IF(R37*14=0,"",R37*14)</f>
        <v/>
      </c>
      <c r="T37" s="55"/>
      <c r="U37" s="58"/>
      <c r="V37" s="56"/>
      <c r="W37" s="6" t="str">
        <f t="shared" ref="W37" si="121">IF(V37*14=0,"",V37*14)</f>
        <v/>
      </c>
      <c r="X37" s="55"/>
      <c r="Y37" s="6" t="str">
        <f t="shared" ref="Y37" si="122">IF(X37*14=0,"",X37*14)</f>
        <v/>
      </c>
      <c r="Z37" s="55"/>
      <c r="AA37" s="59"/>
      <c r="AB37" s="55"/>
      <c r="AC37" s="6" t="str">
        <f t="shared" ref="AC37" si="123">IF(AB37*14=0,"",AB37*14)</f>
        <v/>
      </c>
      <c r="AD37" s="55"/>
      <c r="AE37" s="6" t="str">
        <f t="shared" ref="AE37" si="124">IF(AD37*14=0,"",AD37*14)</f>
        <v/>
      </c>
      <c r="AF37" s="55"/>
      <c r="AG37" s="58"/>
      <c r="AH37" s="298">
        <v>1</v>
      </c>
      <c r="AI37" s="6">
        <f t="shared" ref="AI37" si="125">IF(AH37*14=0,"",AH37*14)</f>
        <v>14</v>
      </c>
      <c r="AJ37" s="273">
        <v>1</v>
      </c>
      <c r="AK37" s="6">
        <f t="shared" ref="AK37" si="126">IF(AJ37*14=0,"",AJ37*14)</f>
        <v>14</v>
      </c>
      <c r="AL37" s="273">
        <v>2</v>
      </c>
      <c r="AM37" s="299" t="s">
        <v>81</v>
      </c>
      <c r="AN37" s="56"/>
      <c r="AO37" s="6" t="str">
        <f t="shared" ref="AO37" si="127">IF(AN37*14=0,"",AN37*14)</f>
        <v/>
      </c>
      <c r="AP37" s="57"/>
      <c r="AQ37" s="6" t="str">
        <f t="shared" ref="AQ37" si="128">IF(AP37*14=0,"",AP37*14)</f>
        <v/>
      </c>
      <c r="AR37" s="57"/>
      <c r="AS37" s="60"/>
      <c r="AT37" s="55"/>
      <c r="AU37" s="6" t="str">
        <f t="shared" ref="AU37" si="129">IF(AT37*14=0,"",AT37*14)</f>
        <v/>
      </c>
      <c r="AV37" s="55"/>
      <c r="AW37" s="6" t="str">
        <f t="shared" ref="AW37" si="130">IF(AV37*14=0,"",AV37*14)</f>
        <v/>
      </c>
      <c r="AX37" s="55"/>
      <c r="AY37" s="55"/>
      <c r="AZ37" s="7">
        <f t="shared" si="110"/>
        <v>1</v>
      </c>
      <c r="BA37" s="6">
        <f t="shared" si="16"/>
        <v>14</v>
      </c>
      <c r="BB37" s="8">
        <f t="shared" ref="BB37" si="131">IF(F37+L37+R37+X37+AD37+AJ37+AP37+AV37=0,"",F37+L37+R37+X37+AD37+AJ37+AP37+AV37)</f>
        <v>1</v>
      </c>
      <c r="BC37" s="6">
        <f t="shared" ref="BC37" si="132">IF((L37+F37+R37+X37+AD37+AJ37+AP37+AV37)*14=0,"",(L37+F37+R37+X37+AD37+AJ37+AP37+AV37)*14)</f>
        <v>14</v>
      </c>
      <c r="BD37" s="8">
        <f t="shared" ref="BD37" si="133">IF(N37+H37+T37+Z37+AF37+AL37+AR37+AX37=0,"",N37+H37+T37+Z37+AF37+AL37+AR37+AX37)</f>
        <v>2</v>
      </c>
      <c r="BE37" s="9">
        <f t="shared" ref="BE37" si="134">IF(D37+F37+L37+J37+P37+R37+V37+X37+AB37+AD37+AH37+AJ37+AN37+AP37+AT37+AV37=0,"",D37+F37+L37+J37+P37+R37+V37+X37+AB37+AD37+AH37+AJ37+AN37+AP37+AT37+AV37)</f>
        <v>2</v>
      </c>
      <c r="BF37" s="270" t="s">
        <v>465</v>
      </c>
      <c r="BG37" s="281" t="s">
        <v>191</v>
      </c>
    </row>
    <row r="38" spans="1:59" ht="15.75" customHeight="1" x14ac:dyDescent="0.25">
      <c r="A38" s="243" t="s">
        <v>314</v>
      </c>
      <c r="B38" s="51" t="s">
        <v>15</v>
      </c>
      <c r="C38" s="244" t="s">
        <v>194</v>
      </c>
      <c r="D38" s="102"/>
      <c r="E38" s="6" t="str">
        <f t="shared" si="0"/>
        <v/>
      </c>
      <c r="F38" s="102"/>
      <c r="G38" s="274" t="str">
        <f t="shared" si="55"/>
        <v/>
      </c>
      <c r="H38" s="102"/>
      <c r="I38" s="103"/>
      <c r="J38" s="56"/>
      <c r="K38" s="6" t="str">
        <f t="shared" si="1"/>
        <v/>
      </c>
      <c r="L38" s="55"/>
      <c r="M38" s="6" t="str">
        <f t="shared" si="2"/>
        <v/>
      </c>
      <c r="N38" s="55"/>
      <c r="O38" s="59"/>
      <c r="P38" s="55"/>
      <c r="Q38" s="6" t="str">
        <f t="shared" si="3"/>
        <v/>
      </c>
      <c r="R38" s="55"/>
      <c r="S38" s="6" t="str">
        <f t="shared" si="4"/>
        <v/>
      </c>
      <c r="T38" s="55"/>
      <c r="U38" s="58"/>
      <c r="V38" s="56"/>
      <c r="W38" s="6" t="str">
        <f t="shared" si="5"/>
        <v/>
      </c>
      <c r="X38" s="55"/>
      <c r="Y38" s="6" t="str">
        <f t="shared" si="6"/>
        <v/>
      </c>
      <c r="Z38" s="55"/>
      <c r="AA38" s="59"/>
      <c r="AB38" s="55"/>
      <c r="AC38" s="6" t="str">
        <f t="shared" si="7"/>
        <v/>
      </c>
      <c r="AD38" s="55"/>
      <c r="AE38" s="6" t="str">
        <f t="shared" si="8"/>
        <v/>
      </c>
      <c r="AF38" s="55"/>
      <c r="AG38" s="58"/>
      <c r="AH38" s="56">
        <v>1</v>
      </c>
      <c r="AI38" s="6">
        <f t="shared" ref="AI38" si="135">IF(AH38*14=0,"",AH38*14)</f>
        <v>14</v>
      </c>
      <c r="AJ38" s="57">
        <v>1</v>
      </c>
      <c r="AK38" s="6">
        <f t="shared" ref="AK38" si="136">IF(AJ38*14=0,"",AJ38*14)</f>
        <v>14</v>
      </c>
      <c r="AL38" s="57">
        <v>2</v>
      </c>
      <c r="AM38" s="60" t="s">
        <v>80</v>
      </c>
      <c r="AN38" s="56"/>
      <c r="AO38" s="6"/>
      <c r="AP38" s="57"/>
      <c r="AQ38" s="6"/>
      <c r="AR38" s="57"/>
      <c r="AS38" s="60"/>
      <c r="AT38" s="55"/>
      <c r="AU38" s="6" t="str">
        <f t="shared" si="13"/>
        <v/>
      </c>
      <c r="AV38" s="55"/>
      <c r="AW38" s="6" t="str">
        <f t="shared" si="14"/>
        <v/>
      </c>
      <c r="AX38" s="55"/>
      <c r="AY38" s="55"/>
      <c r="AZ38" s="7">
        <f t="shared" si="110"/>
        <v>1</v>
      </c>
      <c r="BA38" s="6">
        <f t="shared" si="16"/>
        <v>14</v>
      </c>
      <c r="BB38" s="8">
        <f t="shared" si="108"/>
        <v>1</v>
      </c>
      <c r="BC38" s="6">
        <f t="shared" si="18"/>
        <v>14</v>
      </c>
      <c r="BD38" s="8">
        <f t="shared" si="95"/>
        <v>2</v>
      </c>
      <c r="BE38" s="9">
        <f t="shared" si="112"/>
        <v>2</v>
      </c>
      <c r="BF38" s="270" t="s">
        <v>124</v>
      </c>
      <c r="BG38" s="238" t="s">
        <v>130</v>
      </c>
    </row>
    <row r="39" spans="1:59" ht="15.75" customHeight="1" x14ac:dyDescent="0.25">
      <c r="A39" s="243" t="s">
        <v>432</v>
      </c>
      <c r="B39" s="51" t="s">
        <v>15</v>
      </c>
      <c r="C39" s="244" t="s">
        <v>198</v>
      </c>
      <c r="D39" s="102"/>
      <c r="E39" s="6" t="str">
        <f t="shared" si="0"/>
        <v/>
      </c>
      <c r="F39" s="102"/>
      <c r="G39" s="274" t="str">
        <f t="shared" si="55"/>
        <v/>
      </c>
      <c r="H39" s="102"/>
      <c r="I39" s="103"/>
      <c r="J39" s="56"/>
      <c r="K39" s="6" t="str">
        <f t="shared" si="1"/>
        <v/>
      </c>
      <c r="L39" s="273">
        <v>3</v>
      </c>
      <c r="M39" s="6">
        <v>42</v>
      </c>
      <c r="N39" s="273">
        <v>2</v>
      </c>
      <c r="O39" s="299" t="s">
        <v>81</v>
      </c>
      <c r="P39" s="55"/>
      <c r="Q39" s="6" t="str">
        <f t="shared" si="3"/>
        <v/>
      </c>
      <c r="R39" s="55"/>
      <c r="S39" s="6" t="str">
        <f t="shared" si="4"/>
        <v/>
      </c>
      <c r="T39" s="55"/>
      <c r="U39" s="58"/>
      <c r="V39" s="56"/>
      <c r="W39" s="6" t="str">
        <f t="shared" si="5"/>
        <v/>
      </c>
      <c r="X39" s="55"/>
      <c r="Y39" s="6" t="str">
        <f t="shared" si="6"/>
        <v/>
      </c>
      <c r="Z39" s="55"/>
      <c r="AA39" s="59"/>
      <c r="AB39" s="55"/>
      <c r="AC39" s="6" t="str">
        <f t="shared" si="7"/>
        <v/>
      </c>
      <c r="AD39" s="55"/>
      <c r="AE39" s="6" t="str">
        <f t="shared" si="8"/>
        <v/>
      </c>
      <c r="AF39" s="55"/>
      <c r="AG39" s="58"/>
      <c r="AH39" s="56"/>
      <c r="AI39" s="6" t="str">
        <f t="shared" si="9"/>
        <v/>
      </c>
      <c r="AJ39" s="55"/>
      <c r="AK39" s="6" t="str">
        <f t="shared" si="10"/>
        <v/>
      </c>
      <c r="AL39" s="55"/>
      <c r="AM39" s="59"/>
      <c r="AN39" s="56"/>
      <c r="AO39" s="6" t="str">
        <f t="shared" si="11"/>
        <v/>
      </c>
      <c r="AP39" s="57"/>
      <c r="AQ39" s="6" t="str">
        <f t="shared" si="12"/>
        <v/>
      </c>
      <c r="AR39" s="57"/>
      <c r="AS39" s="60"/>
      <c r="AT39" s="55"/>
      <c r="AU39" s="6" t="str">
        <f t="shared" si="13"/>
        <v/>
      </c>
      <c r="AV39" s="55"/>
      <c r="AW39" s="6" t="str">
        <f t="shared" si="14"/>
        <v/>
      </c>
      <c r="AX39" s="55"/>
      <c r="AY39" s="55"/>
      <c r="AZ39" s="7" t="str">
        <f t="shared" si="110"/>
        <v/>
      </c>
      <c r="BA39" s="6" t="str">
        <f t="shared" si="16"/>
        <v/>
      </c>
      <c r="BB39" s="8">
        <f t="shared" si="108"/>
        <v>3</v>
      </c>
      <c r="BC39" s="6">
        <f t="shared" si="18"/>
        <v>42</v>
      </c>
      <c r="BD39" s="8">
        <f t="shared" si="95"/>
        <v>2</v>
      </c>
      <c r="BE39" s="9">
        <f t="shared" si="112"/>
        <v>3</v>
      </c>
      <c r="BF39" s="270" t="s">
        <v>187</v>
      </c>
      <c r="BG39" s="238" t="s">
        <v>188</v>
      </c>
    </row>
    <row r="40" spans="1:59" ht="15.75" customHeight="1" x14ac:dyDescent="0.25">
      <c r="A40" s="243" t="s">
        <v>433</v>
      </c>
      <c r="B40" s="51" t="s">
        <v>15</v>
      </c>
      <c r="C40" s="244" t="s">
        <v>199</v>
      </c>
      <c r="D40" s="102"/>
      <c r="E40" s="6" t="str">
        <f t="shared" si="0"/>
        <v/>
      </c>
      <c r="F40" s="102"/>
      <c r="G40" s="274" t="str">
        <f t="shared" si="55"/>
        <v/>
      </c>
      <c r="H40" s="102"/>
      <c r="I40" s="103"/>
      <c r="J40" s="56"/>
      <c r="K40" s="6" t="str">
        <f t="shared" si="1"/>
        <v/>
      </c>
      <c r="L40" s="55"/>
      <c r="M40" s="6" t="str">
        <f t="shared" si="2"/>
        <v/>
      </c>
      <c r="N40" s="55"/>
      <c r="O40" s="59"/>
      <c r="P40" s="55"/>
      <c r="Q40" s="6" t="str">
        <f t="shared" si="3"/>
        <v/>
      </c>
      <c r="R40" s="55">
        <v>2</v>
      </c>
      <c r="S40" s="6">
        <f t="shared" si="4"/>
        <v>28</v>
      </c>
      <c r="T40" s="55">
        <v>2</v>
      </c>
      <c r="U40" s="58" t="s">
        <v>81</v>
      </c>
      <c r="V40" s="56"/>
      <c r="W40" s="6" t="str">
        <f t="shared" si="5"/>
        <v/>
      </c>
      <c r="X40" s="55"/>
      <c r="Y40" s="6" t="str">
        <f t="shared" si="6"/>
        <v/>
      </c>
      <c r="Z40" s="55"/>
      <c r="AA40" s="59"/>
      <c r="AB40" s="55"/>
      <c r="AC40" s="6" t="str">
        <f t="shared" si="7"/>
        <v/>
      </c>
      <c r="AD40" s="55"/>
      <c r="AE40" s="6" t="str">
        <f t="shared" si="8"/>
        <v/>
      </c>
      <c r="AF40" s="55"/>
      <c r="AG40" s="58"/>
      <c r="AH40" s="56"/>
      <c r="AI40" s="6" t="str">
        <f t="shared" si="9"/>
        <v/>
      </c>
      <c r="AJ40" s="55"/>
      <c r="AK40" s="6" t="str">
        <f t="shared" si="10"/>
        <v/>
      </c>
      <c r="AL40" s="55"/>
      <c r="AM40" s="59"/>
      <c r="AN40" s="56"/>
      <c r="AO40" s="6" t="str">
        <f t="shared" si="11"/>
        <v/>
      </c>
      <c r="AP40" s="57"/>
      <c r="AQ40" s="6" t="str">
        <f t="shared" si="12"/>
        <v/>
      </c>
      <c r="AR40" s="57"/>
      <c r="AS40" s="60"/>
      <c r="AT40" s="55"/>
      <c r="AU40" s="6" t="str">
        <f t="shared" si="13"/>
        <v/>
      </c>
      <c r="AV40" s="55"/>
      <c r="AW40" s="6" t="str">
        <f t="shared" si="14"/>
        <v/>
      </c>
      <c r="AX40" s="55"/>
      <c r="AY40" s="55"/>
      <c r="AZ40" s="7" t="str">
        <f t="shared" si="110"/>
        <v/>
      </c>
      <c r="BA40" s="6" t="str">
        <f t="shared" si="16"/>
        <v/>
      </c>
      <c r="BB40" s="8">
        <f t="shared" si="108"/>
        <v>2</v>
      </c>
      <c r="BC40" s="6">
        <f t="shared" si="18"/>
        <v>28</v>
      </c>
      <c r="BD40" s="8">
        <f t="shared" si="95"/>
        <v>2</v>
      </c>
      <c r="BE40" s="9">
        <f t="shared" si="112"/>
        <v>2</v>
      </c>
      <c r="BF40" s="270" t="s">
        <v>187</v>
      </c>
      <c r="BG40" s="238" t="s">
        <v>188</v>
      </c>
    </row>
    <row r="41" spans="1:59" s="62" customFormat="1" ht="15.75" customHeight="1" x14ac:dyDescent="0.25">
      <c r="A41" s="243" t="s">
        <v>434</v>
      </c>
      <c r="B41" s="51" t="s">
        <v>15</v>
      </c>
      <c r="C41" s="244" t="s">
        <v>200</v>
      </c>
      <c r="D41" s="102"/>
      <c r="E41" s="6" t="str">
        <f t="shared" si="0"/>
        <v/>
      </c>
      <c r="F41" s="102"/>
      <c r="G41" s="274" t="str">
        <f t="shared" si="55"/>
        <v/>
      </c>
      <c r="H41" s="102"/>
      <c r="I41" s="103"/>
      <c r="J41" s="56"/>
      <c r="K41" s="6" t="str">
        <f t="shared" si="1"/>
        <v/>
      </c>
      <c r="L41" s="55"/>
      <c r="M41" s="6" t="str">
        <f t="shared" si="2"/>
        <v/>
      </c>
      <c r="N41" s="55"/>
      <c r="O41" s="59"/>
      <c r="P41" s="55"/>
      <c r="Q41" s="6" t="str">
        <f t="shared" si="3"/>
        <v/>
      </c>
      <c r="R41" s="55"/>
      <c r="S41" s="6" t="str">
        <f t="shared" si="4"/>
        <v/>
      </c>
      <c r="T41" s="55"/>
      <c r="U41" s="58"/>
      <c r="V41" s="56"/>
      <c r="W41" s="6" t="str">
        <f t="shared" si="5"/>
        <v/>
      </c>
      <c r="X41" s="55">
        <v>2</v>
      </c>
      <c r="Y41" s="6">
        <f t="shared" si="6"/>
        <v>28</v>
      </c>
      <c r="Z41" s="55">
        <v>2</v>
      </c>
      <c r="AA41" s="59" t="s">
        <v>81</v>
      </c>
      <c r="AB41" s="55"/>
      <c r="AC41" s="6" t="str">
        <f t="shared" si="7"/>
        <v/>
      </c>
      <c r="AD41" s="55"/>
      <c r="AE41" s="6" t="str">
        <f t="shared" si="8"/>
        <v/>
      </c>
      <c r="AF41" s="55"/>
      <c r="AG41" s="58"/>
      <c r="AH41" s="56"/>
      <c r="AI41" s="6" t="str">
        <f t="shared" si="9"/>
        <v/>
      </c>
      <c r="AJ41" s="55"/>
      <c r="AK41" s="6" t="str">
        <f t="shared" si="10"/>
        <v/>
      </c>
      <c r="AL41" s="55"/>
      <c r="AM41" s="59"/>
      <c r="AN41" s="56"/>
      <c r="AO41" s="6" t="str">
        <f t="shared" si="11"/>
        <v/>
      </c>
      <c r="AP41" s="57"/>
      <c r="AQ41" s="6" t="str">
        <f t="shared" si="12"/>
        <v/>
      </c>
      <c r="AR41" s="57"/>
      <c r="AS41" s="60"/>
      <c r="AT41" s="55"/>
      <c r="AU41" s="6" t="str">
        <f t="shared" si="13"/>
        <v/>
      </c>
      <c r="AV41" s="55"/>
      <c r="AW41" s="6" t="str">
        <f t="shared" si="14"/>
        <v/>
      </c>
      <c r="AX41" s="55"/>
      <c r="AY41" s="55"/>
      <c r="AZ41" s="7" t="str">
        <f t="shared" si="110"/>
        <v/>
      </c>
      <c r="BA41" s="6" t="str">
        <f t="shared" si="16"/>
        <v/>
      </c>
      <c r="BB41" s="8">
        <f t="shared" si="108"/>
        <v>2</v>
      </c>
      <c r="BC41" s="6">
        <f t="shared" si="18"/>
        <v>28</v>
      </c>
      <c r="BD41" s="8">
        <f t="shared" si="95"/>
        <v>2</v>
      </c>
      <c r="BE41" s="9">
        <f t="shared" ref="BE41" si="137">IF(P41+R41+V41+X41+AB41+AD41+AH41+AJ41+AN41+AP41+AT41+AV41=0,"",P41+R41+V41+X41+AB41+AD41+AH41+AJ41+AN41+AP41+AT41+AV41)</f>
        <v>2</v>
      </c>
      <c r="BF41" s="270" t="s">
        <v>187</v>
      </c>
      <c r="BG41" s="238" t="s">
        <v>188</v>
      </c>
    </row>
    <row r="42" spans="1:59" ht="15.75" customHeight="1" x14ac:dyDescent="0.25">
      <c r="A42" s="243" t="s">
        <v>430</v>
      </c>
      <c r="B42" s="51" t="s">
        <v>15</v>
      </c>
      <c r="C42" s="244" t="s">
        <v>201</v>
      </c>
      <c r="D42" s="102"/>
      <c r="E42" s="6" t="str">
        <f t="shared" si="0"/>
        <v/>
      </c>
      <c r="F42" s="102"/>
      <c r="G42" s="274" t="str">
        <f t="shared" si="55"/>
        <v/>
      </c>
      <c r="H42" s="102"/>
      <c r="I42" s="103"/>
      <c r="J42" s="56"/>
      <c r="K42" s="6" t="str">
        <f t="shared" si="1"/>
        <v/>
      </c>
      <c r="L42" s="55"/>
      <c r="M42" s="6" t="str">
        <f t="shared" si="2"/>
        <v/>
      </c>
      <c r="N42" s="55"/>
      <c r="O42" s="59"/>
      <c r="P42" s="55"/>
      <c r="Q42" s="6" t="str">
        <f t="shared" si="3"/>
        <v/>
      </c>
      <c r="R42" s="55"/>
      <c r="S42" s="6" t="str">
        <f t="shared" si="4"/>
        <v/>
      </c>
      <c r="T42" s="55"/>
      <c r="U42" s="58"/>
      <c r="V42" s="56"/>
      <c r="W42" s="6" t="str">
        <f t="shared" si="5"/>
        <v/>
      </c>
      <c r="X42" s="55"/>
      <c r="Y42" s="6" t="str">
        <f t="shared" si="6"/>
        <v/>
      </c>
      <c r="Z42" s="55"/>
      <c r="AA42" s="59"/>
      <c r="AB42" s="55"/>
      <c r="AC42" s="6" t="str">
        <f t="shared" si="7"/>
        <v/>
      </c>
      <c r="AD42" s="273">
        <v>3</v>
      </c>
      <c r="AE42" s="6">
        <v>42</v>
      </c>
      <c r="AF42" s="273">
        <v>2</v>
      </c>
      <c r="AG42" s="299" t="s">
        <v>81</v>
      </c>
      <c r="AH42" s="56"/>
      <c r="AI42" s="6" t="str">
        <f t="shared" si="9"/>
        <v/>
      </c>
      <c r="AJ42" s="55"/>
      <c r="AK42" s="6" t="str">
        <f t="shared" si="10"/>
        <v/>
      </c>
      <c r="AL42" s="55"/>
      <c r="AM42" s="59"/>
      <c r="AN42" s="56"/>
      <c r="AO42" s="6" t="str">
        <f t="shared" si="11"/>
        <v/>
      </c>
      <c r="AP42" s="57"/>
      <c r="AQ42" s="6" t="str">
        <f t="shared" si="12"/>
        <v/>
      </c>
      <c r="AR42" s="57"/>
      <c r="AS42" s="60"/>
      <c r="AT42" s="55"/>
      <c r="AU42" s="6" t="str">
        <f t="shared" si="13"/>
        <v/>
      </c>
      <c r="AV42" s="55"/>
      <c r="AW42" s="6" t="str">
        <f t="shared" si="14"/>
        <v/>
      </c>
      <c r="AX42" s="55"/>
      <c r="AY42" s="55"/>
      <c r="AZ42" s="7" t="str">
        <f t="shared" si="110"/>
        <v/>
      </c>
      <c r="BA42" s="6" t="str">
        <f t="shared" si="16"/>
        <v/>
      </c>
      <c r="BB42" s="8">
        <f t="shared" si="108"/>
        <v>3</v>
      </c>
      <c r="BC42" s="6">
        <f t="shared" si="18"/>
        <v>42</v>
      </c>
      <c r="BD42" s="8">
        <f t="shared" si="95"/>
        <v>2</v>
      </c>
      <c r="BE42" s="9">
        <f t="shared" ref="BE42" si="138">IF(D42+F42+L42+J42+P42+R42+V42+X42+AB42+AD42+AH42+AJ42+AN42+AP42+AT42+AV42=0,"",D42+F42+L42+J42+P42+R42+V42+X42+AB42+AD42+AH42+AJ42+AN42+AP42+AT42+AV42)</f>
        <v>3</v>
      </c>
      <c r="BF42" s="270" t="s">
        <v>187</v>
      </c>
      <c r="BG42" s="238" t="s">
        <v>186</v>
      </c>
    </row>
    <row r="43" spans="1:59" ht="15.75" customHeight="1" x14ac:dyDescent="0.25">
      <c r="A43" s="243" t="s">
        <v>431</v>
      </c>
      <c r="B43" s="51" t="s">
        <v>15</v>
      </c>
      <c r="C43" s="244" t="s">
        <v>202</v>
      </c>
      <c r="D43" s="102"/>
      <c r="E43" s="6" t="str">
        <f t="shared" si="0"/>
        <v/>
      </c>
      <c r="F43" s="102"/>
      <c r="G43" s="274" t="str">
        <f t="shared" si="55"/>
        <v/>
      </c>
      <c r="H43" s="102"/>
      <c r="I43" s="103"/>
      <c r="J43" s="56"/>
      <c r="K43" s="6" t="str">
        <f t="shared" si="1"/>
        <v/>
      </c>
      <c r="L43" s="55"/>
      <c r="M43" s="6" t="str">
        <f t="shared" si="2"/>
        <v/>
      </c>
      <c r="N43" s="55"/>
      <c r="O43" s="59"/>
      <c r="P43" s="55"/>
      <c r="Q43" s="6" t="str">
        <f t="shared" si="3"/>
        <v/>
      </c>
      <c r="R43" s="55"/>
      <c r="S43" s="6" t="str">
        <f t="shared" si="4"/>
        <v/>
      </c>
      <c r="T43" s="55"/>
      <c r="U43" s="58"/>
      <c r="V43" s="56"/>
      <c r="W43" s="6" t="str">
        <f t="shared" si="5"/>
        <v/>
      </c>
      <c r="X43" s="55"/>
      <c r="Y43" s="6" t="str">
        <f t="shared" si="6"/>
        <v/>
      </c>
      <c r="Z43" s="55"/>
      <c r="AA43" s="59"/>
      <c r="AB43" s="55"/>
      <c r="AC43" s="6" t="str">
        <f t="shared" si="7"/>
        <v/>
      </c>
      <c r="AD43" s="55"/>
      <c r="AE43" s="6" t="str">
        <f t="shared" si="8"/>
        <v/>
      </c>
      <c r="AF43" s="55"/>
      <c r="AG43" s="58"/>
      <c r="AH43" s="56"/>
      <c r="AI43" s="6" t="str">
        <f t="shared" si="9"/>
        <v/>
      </c>
      <c r="AJ43" s="55">
        <v>2</v>
      </c>
      <c r="AK43" s="6">
        <f t="shared" si="10"/>
        <v>28</v>
      </c>
      <c r="AL43" s="55">
        <v>2</v>
      </c>
      <c r="AM43" s="59" t="s">
        <v>81</v>
      </c>
      <c r="AN43" s="56"/>
      <c r="AO43" s="6" t="str">
        <f t="shared" si="11"/>
        <v/>
      </c>
      <c r="AP43" s="57"/>
      <c r="AQ43" s="6" t="str">
        <f t="shared" si="12"/>
        <v/>
      </c>
      <c r="AR43" s="57"/>
      <c r="AS43" s="60"/>
      <c r="AT43" s="55"/>
      <c r="AU43" s="6" t="str">
        <f t="shared" si="13"/>
        <v/>
      </c>
      <c r="AV43" s="55"/>
      <c r="AW43" s="6" t="str">
        <f t="shared" si="14"/>
        <v/>
      </c>
      <c r="AX43" s="55"/>
      <c r="AY43" s="55"/>
      <c r="AZ43" s="7" t="str">
        <f t="shared" si="110"/>
        <v/>
      </c>
      <c r="BA43" s="6" t="str">
        <f t="shared" si="16"/>
        <v/>
      </c>
      <c r="BB43" s="8">
        <f t="shared" si="108"/>
        <v>2</v>
      </c>
      <c r="BC43" s="6">
        <f t="shared" si="18"/>
        <v>28</v>
      </c>
      <c r="BD43" s="8">
        <f t="shared" si="95"/>
        <v>2</v>
      </c>
      <c r="BE43" s="9">
        <f t="shared" ref="BE43" si="139">IF(P43+R43+V43+X43+AB43+AD43+AH43+AJ43+AN43+AP43+AT43+AV43=0,"",P43+R43+V43+X43+AB43+AD43+AH43+AJ43+AN43+AP43+AT43+AV43)</f>
        <v>2</v>
      </c>
      <c r="BF43" s="270" t="s">
        <v>187</v>
      </c>
      <c r="BG43" s="238" t="s">
        <v>186</v>
      </c>
    </row>
    <row r="44" spans="1:59" ht="15.75" customHeight="1" x14ac:dyDescent="0.25">
      <c r="A44" s="243" t="s">
        <v>429</v>
      </c>
      <c r="B44" s="51" t="s">
        <v>15</v>
      </c>
      <c r="C44" s="244" t="s">
        <v>203</v>
      </c>
      <c r="D44" s="102"/>
      <c r="E44" s="6" t="str">
        <f t="shared" si="0"/>
        <v/>
      </c>
      <c r="F44" s="102"/>
      <c r="G44" s="274" t="str">
        <f t="shared" si="55"/>
        <v/>
      </c>
      <c r="H44" s="102"/>
      <c r="I44" s="103"/>
      <c r="J44" s="56"/>
      <c r="K44" s="6" t="str">
        <f t="shared" si="1"/>
        <v/>
      </c>
      <c r="L44" s="55"/>
      <c r="M44" s="6" t="str">
        <f t="shared" si="2"/>
        <v/>
      </c>
      <c r="N44" s="55"/>
      <c r="O44" s="59"/>
      <c r="P44" s="55"/>
      <c r="Q44" s="6" t="str">
        <f t="shared" si="3"/>
        <v/>
      </c>
      <c r="R44" s="55"/>
      <c r="S44" s="6" t="str">
        <f t="shared" si="4"/>
        <v/>
      </c>
      <c r="T44" s="55"/>
      <c r="U44" s="58"/>
      <c r="V44" s="56"/>
      <c r="W44" s="6" t="str">
        <f t="shared" si="5"/>
        <v/>
      </c>
      <c r="X44" s="55"/>
      <c r="Y44" s="6" t="str">
        <f t="shared" si="6"/>
        <v/>
      </c>
      <c r="Z44" s="55"/>
      <c r="AA44" s="59"/>
      <c r="AB44" s="55"/>
      <c r="AC44" s="6" t="str">
        <f t="shared" si="7"/>
        <v/>
      </c>
      <c r="AD44" s="55"/>
      <c r="AE44" s="6" t="str">
        <f t="shared" si="8"/>
        <v/>
      </c>
      <c r="AF44" s="55"/>
      <c r="AG44" s="58"/>
      <c r="AH44" s="56"/>
      <c r="AI44" s="6" t="str">
        <f t="shared" si="9"/>
        <v/>
      </c>
      <c r="AJ44" s="55"/>
      <c r="AK44" s="6" t="str">
        <f t="shared" si="10"/>
        <v/>
      </c>
      <c r="AL44" s="55"/>
      <c r="AM44" s="59"/>
      <c r="AN44" s="56"/>
      <c r="AO44" s="6" t="str">
        <f t="shared" si="11"/>
        <v/>
      </c>
      <c r="AP44" s="55">
        <v>2</v>
      </c>
      <c r="AQ44" s="6">
        <f t="shared" si="12"/>
        <v>28</v>
      </c>
      <c r="AR44" s="55">
        <v>2</v>
      </c>
      <c r="AS44" s="59" t="s">
        <v>81</v>
      </c>
      <c r="AT44" s="55"/>
      <c r="AU44" s="6" t="str">
        <f t="shared" si="13"/>
        <v/>
      </c>
      <c r="AV44" s="55"/>
      <c r="AW44" s="6" t="str">
        <f t="shared" si="14"/>
        <v/>
      </c>
      <c r="AX44" s="55"/>
      <c r="AY44" s="55"/>
      <c r="AZ44" s="7" t="str">
        <f t="shared" si="110"/>
        <v/>
      </c>
      <c r="BA44" s="6" t="str">
        <f t="shared" si="16"/>
        <v/>
      </c>
      <c r="BB44" s="8">
        <f t="shared" si="108"/>
        <v>2</v>
      </c>
      <c r="BC44" s="6">
        <f t="shared" si="18"/>
        <v>28</v>
      </c>
      <c r="BD44" s="8">
        <f t="shared" si="95"/>
        <v>2</v>
      </c>
      <c r="BE44" s="9">
        <f t="shared" ref="BE44:BE49" si="140">IF(D44+F44+L44+J44+P44+R44+V44+X44+AB44+AD44+AH44+AJ44+AN44+AP44+AT44+AV44=0,"",D44+F44+L44+J44+P44+R44+V44+X44+AB44+AD44+AH44+AJ44+AN44+AP44+AT44+AV44)</f>
        <v>2</v>
      </c>
      <c r="BF44" s="270" t="s">
        <v>187</v>
      </c>
      <c r="BG44" s="238" t="s">
        <v>186</v>
      </c>
    </row>
    <row r="45" spans="1:59" s="95" customFormat="1" ht="15.75" customHeight="1" x14ac:dyDescent="0.25">
      <c r="A45" s="243" t="s">
        <v>417</v>
      </c>
      <c r="B45" s="51" t="s">
        <v>15</v>
      </c>
      <c r="C45" s="244" t="s">
        <v>418</v>
      </c>
      <c r="D45" s="102"/>
      <c r="E45" s="6" t="str">
        <f t="shared" ref="E45" si="141">IF(D45*14=0,"",D45*14)</f>
        <v/>
      </c>
      <c r="F45" s="102"/>
      <c r="G45" s="274" t="str">
        <f t="shared" ref="G45" si="142">IF(F45*14=0,"",F45*14)</f>
        <v/>
      </c>
      <c r="H45" s="102"/>
      <c r="I45" s="103"/>
      <c r="J45" s="56">
        <v>7</v>
      </c>
      <c r="K45" s="6">
        <f t="shared" ref="K45" si="143">IF(J45*14=0,"",J45*14)</f>
        <v>98</v>
      </c>
      <c r="L45" s="55">
        <v>7</v>
      </c>
      <c r="M45" s="6">
        <f t="shared" ref="M45" si="144">IF(L45*14=0,"",L45*14)</f>
        <v>98</v>
      </c>
      <c r="N45" s="55">
        <v>8</v>
      </c>
      <c r="O45" s="59" t="s">
        <v>81</v>
      </c>
      <c r="P45" s="55"/>
      <c r="Q45" s="6" t="str">
        <f t="shared" si="3"/>
        <v/>
      </c>
      <c r="R45" s="55"/>
      <c r="S45" s="6" t="str">
        <f t="shared" si="4"/>
        <v/>
      </c>
      <c r="T45" s="55"/>
      <c r="U45" s="58"/>
      <c r="V45" s="56"/>
      <c r="W45" s="6" t="str">
        <f t="shared" ref="W45" si="145">IF(V45*14=0,"",V45*14)</f>
        <v/>
      </c>
      <c r="X45" s="55"/>
      <c r="Y45" s="6" t="str">
        <f t="shared" ref="Y45" si="146">IF(X45*14=0,"",X45*14)</f>
        <v/>
      </c>
      <c r="Z45" s="55"/>
      <c r="AA45" s="59"/>
      <c r="AB45" s="55"/>
      <c r="AC45" s="6" t="str">
        <f t="shared" ref="AC45" si="147">IF(AB45*14=0,"",AB45*14)</f>
        <v/>
      </c>
      <c r="AD45" s="55"/>
      <c r="AE45" s="6" t="str">
        <f t="shared" ref="AE45" si="148">IF(AD45*14=0,"",AD45*14)</f>
        <v/>
      </c>
      <c r="AF45" s="55"/>
      <c r="AG45" s="58"/>
      <c r="AH45" s="56"/>
      <c r="AI45" s="6" t="str">
        <f t="shared" ref="AI45" si="149">IF(AH45*14=0,"",AH45*14)</f>
        <v/>
      </c>
      <c r="AJ45" s="55"/>
      <c r="AK45" s="6" t="str">
        <f t="shared" ref="AK45" si="150">IF(AJ45*14=0,"",AJ45*14)</f>
        <v/>
      </c>
      <c r="AL45" s="55"/>
      <c r="AM45" s="59"/>
      <c r="AN45" s="56"/>
      <c r="AO45" s="6" t="str">
        <f t="shared" ref="AO45" si="151">IF(AN45*14=0,"",AN45*14)</f>
        <v/>
      </c>
      <c r="AP45" s="57"/>
      <c r="AQ45" s="6" t="str">
        <f t="shared" ref="AQ45" si="152">IF(AP45*14=0,"",AP45*14)</f>
        <v/>
      </c>
      <c r="AR45" s="57"/>
      <c r="AS45" s="60"/>
      <c r="AT45" s="55"/>
      <c r="AU45" s="6" t="str">
        <f t="shared" ref="AU45" si="153">IF(AT45*14=0,"",AT45*14)</f>
        <v/>
      </c>
      <c r="AV45" s="55"/>
      <c r="AW45" s="6" t="str">
        <f t="shared" ref="AW45" si="154">IF(AV45*14=0,"",AV45*14)</f>
        <v/>
      </c>
      <c r="AX45" s="55"/>
      <c r="AY45" s="55"/>
      <c r="AZ45" s="7">
        <f t="shared" si="110"/>
        <v>7</v>
      </c>
      <c r="BA45" s="6">
        <f t="shared" si="16"/>
        <v>98</v>
      </c>
      <c r="BB45" s="8">
        <f t="shared" ref="BB45" si="155">IF(F45+L45+R45+X45+AD45+AJ45+AP45+AV45=0,"",F45+L45+R45+X45+AD45+AJ45+AP45+AV45)</f>
        <v>7</v>
      </c>
      <c r="BC45" s="6">
        <f t="shared" ref="BC45" si="156">IF((L45+F45+R45+X45+AD45+AJ45+AP45+AV45)*14=0,"",(L45+F45+R45+X45+AD45+AJ45+AP45+AV45)*14)</f>
        <v>98</v>
      </c>
      <c r="BD45" s="8">
        <f t="shared" si="95"/>
        <v>8</v>
      </c>
      <c r="BE45" s="9">
        <f t="shared" ref="BE45" si="157">IF(D45+F45+L45+J45+P45+R45+V45+X45+AB45+AD45+AH45+AJ45+AN45+AP45+AT45+AV45=0,"",D45+F45+L45+J45+P45+R45+V45+X45+AB45+AD45+AH45+AJ45+AN45+AP45+AT45+AV45)</f>
        <v>14</v>
      </c>
      <c r="BF45" s="270" t="s">
        <v>134</v>
      </c>
      <c r="BG45" s="238" t="s">
        <v>133</v>
      </c>
    </row>
    <row r="46" spans="1:59" ht="15.75" customHeight="1" x14ac:dyDescent="0.25">
      <c r="A46" s="243"/>
      <c r="B46" s="51" t="s">
        <v>31</v>
      </c>
      <c r="C46" s="244" t="s">
        <v>28</v>
      </c>
      <c r="D46" s="102"/>
      <c r="E46" s="6" t="str">
        <f t="shared" ref="E46" si="158">IF(D46*14=0,"",D46*14)</f>
        <v/>
      </c>
      <c r="F46" s="102"/>
      <c r="G46" s="274" t="str">
        <f t="shared" ref="G46" si="159">IF(F46*14=0,"",F46*14)</f>
        <v/>
      </c>
      <c r="H46" s="102"/>
      <c r="I46" s="103"/>
      <c r="J46" s="56"/>
      <c r="K46" s="6" t="str">
        <f t="shared" ref="K46" si="160">IF(J46*14=0,"",J46*14)</f>
        <v/>
      </c>
      <c r="L46" s="55"/>
      <c r="M46" s="6" t="str">
        <f t="shared" ref="M46" si="161">IF(L46*14=0,"",L46*14)</f>
        <v/>
      </c>
      <c r="N46" s="55"/>
      <c r="O46" s="59"/>
      <c r="P46" s="55"/>
      <c r="Q46" s="6" t="str">
        <f t="shared" ref="Q46" si="162">IF(P46*14=0,"",P46*14)</f>
        <v/>
      </c>
      <c r="R46" s="55"/>
      <c r="S46" s="6" t="str">
        <f t="shared" ref="S46" si="163">IF(R46*14=0,"",R46*14)</f>
        <v/>
      </c>
      <c r="T46" s="55"/>
      <c r="U46" s="58"/>
      <c r="V46" s="56">
        <v>1</v>
      </c>
      <c r="W46" s="6">
        <f t="shared" ref="W46" si="164">IF(V46*14=0,"",V46*14)</f>
        <v>14</v>
      </c>
      <c r="X46" s="55">
        <v>1</v>
      </c>
      <c r="Y46" s="6">
        <f t="shared" ref="Y46" si="165">IF(X46*14=0,"",X46*14)</f>
        <v>14</v>
      </c>
      <c r="Z46" s="55">
        <v>2</v>
      </c>
      <c r="AA46" s="59" t="s">
        <v>72</v>
      </c>
      <c r="AB46" s="55"/>
      <c r="AC46" s="6"/>
      <c r="AD46" s="55"/>
      <c r="AE46" s="6"/>
      <c r="AF46" s="55"/>
      <c r="AG46" s="58"/>
      <c r="AH46" s="56"/>
      <c r="AI46" s="6" t="str">
        <f t="shared" ref="AI46" si="166">IF(AH46*14=0,"",AH46*14)</f>
        <v/>
      </c>
      <c r="AJ46" s="55"/>
      <c r="AK46" s="6" t="str">
        <f t="shared" ref="AK46" si="167">IF(AJ46*14=0,"",AJ46*14)</f>
        <v/>
      </c>
      <c r="AL46" s="55"/>
      <c r="AM46" s="59"/>
      <c r="AN46" s="56"/>
      <c r="AO46" s="6" t="str">
        <f t="shared" ref="AO46" si="168">IF(AN46*14=0,"",AN46*14)</f>
        <v/>
      </c>
      <c r="AP46" s="57"/>
      <c r="AQ46" s="6" t="str">
        <f t="shared" ref="AQ46" si="169">IF(AP46*14=0,"",AP46*14)</f>
        <v/>
      </c>
      <c r="AR46" s="57"/>
      <c r="AS46" s="60"/>
      <c r="AT46" s="55"/>
      <c r="AU46" s="6" t="str">
        <f t="shared" ref="AU46" si="170">IF(AT46*14=0,"",AT46*14)</f>
        <v/>
      </c>
      <c r="AV46" s="55"/>
      <c r="AW46" s="6" t="str">
        <f t="shared" ref="AW46" si="171">IF(AV46*14=0,"",AV46*14)</f>
        <v/>
      </c>
      <c r="AX46" s="55"/>
      <c r="AY46" s="55"/>
      <c r="AZ46" s="7">
        <f t="shared" si="110"/>
        <v>1</v>
      </c>
      <c r="BA46" s="6">
        <f t="shared" si="16"/>
        <v>14</v>
      </c>
      <c r="BB46" s="8">
        <f t="shared" ref="BB46" si="172">IF(F46+L46+R46+X46+AD46+AJ46+AP46+AV46=0,"",F46+L46+R46+X46+AD46+AJ46+AP46+AV46)</f>
        <v>1</v>
      </c>
      <c r="BC46" s="6">
        <f t="shared" ref="BC46" si="173">IF((L46+F46+R46+X46+AD46+AJ46+AP46+AV46)*14=0,"",(L46+F46+R46+X46+AD46+AJ46+AP46+AV46)*14)</f>
        <v>14</v>
      </c>
      <c r="BD46" s="8">
        <f t="shared" ref="BD46" si="174">IF(N46+H46+T46+Z46+AF46+AL46+AR46+AX46=0,"",N46+H46+T46+Z46+AF46+AL46+AR46+AX46)</f>
        <v>2</v>
      </c>
      <c r="BE46" s="9">
        <f t="shared" ref="BE46" si="175">IF(D46+F46+L46+J46+P46+R46+V46+X46+AB46+AD46+AH46+AJ46+AN46+AP46+AT46+AV46=0,"",D46+F46+L46+J46+P46+R46+V46+X46+AB46+AD46+AH46+AJ46+AN46+AP46+AT46+AV46)</f>
        <v>2</v>
      </c>
      <c r="BF46" s="271"/>
      <c r="BG46" s="238"/>
    </row>
    <row r="47" spans="1:59" ht="15.75" customHeight="1" x14ac:dyDescent="0.25">
      <c r="A47" s="243"/>
      <c r="B47" s="53" t="s">
        <v>31</v>
      </c>
      <c r="C47" s="54"/>
      <c r="D47" s="102"/>
      <c r="E47" s="6" t="str">
        <f t="shared" ref="E47:E49" si="176">IF(D47*14=0,"",D47*14)</f>
        <v/>
      </c>
      <c r="F47" s="102"/>
      <c r="G47" s="274" t="str">
        <f t="shared" si="55"/>
        <v/>
      </c>
      <c r="H47" s="102"/>
      <c r="I47" s="103"/>
      <c r="J47" s="56"/>
      <c r="K47" s="6" t="str">
        <f t="shared" si="1"/>
        <v/>
      </c>
      <c r="L47" s="55"/>
      <c r="M47" s="6" t="str">
        <f t="shared" si="2"/>
        <v/>
      </c>
      <c r="N47" s="55"/>
      <c r="O47" s="59"/>
      <c r="P47" s="55"/>
      <c r="Q47" s="6" t="str">
        <f t="shared" si="3"/>
        <v/>
      </c>
      <c r="R47" s="55"/>
      <c r="S47" s="6" t="str">
        <f t="shared" si="4"/>
        <v/>
      </c>
      <c r="T47" s="55"/>
      <c r="U47" s="58"/>
      <c r="V47" s="56"/>
      <c r="W47" s="6" t="str">
        <f t="shared" si="5"/>
        <v/>
      </c>
      <c r="X47" s="55"/>
      <c r="Y47" s="6" t="str">
        <f t="shared" si="6"/>
        <v/>
      </c>
      <c r="Z47" s="55"/>
      <c r="AA47" s="59"/>
      <c r="AB47" s="55"/>
      <c r="AC47" s="6" t="str">
        <f t="shared" ref="AC47:AC49" si="177">IF(AB47*14=0,"",AB47*14)</f>
        <v/>
      </c>
      <c r="AD47" s="55"/>
      <c r="AE47" s="6" t="str">
        <f t="shared" ref="AE47:AE49" si="178">IF(AD47*14=0,"",AD47*14)</f>
        <v/>
      </c>
      <c r="AF47" s="55"/>
      <c r="AG47" s="59"/>
      <c r="AH47" s="56"/>
      <c r="AI47" s="6" t="str">
        <f t="shared" ref="AI47:AI49" si="179">IF(AH47*14=0,"",AH47*14)</f>
        <v/>
      </c>
      <c r="AJ47" s="55"/>
      <c r="AK47" s="6" t="str">
        <f t="shared" ref="AK47:AK49" si="180">IF(AJ47*14=0,"",AJ47*14)</f>
        <v/>
      </c>
      <c r="AL47" s="55"/>
      <c r="AM47" s="59"/>
      <c r="AN47" s="102"/>
      <c r="AO47" s="6"/>
      <c r="AP47" s="102"/>
      <c r="AQ47" s="6"/>
      <c r="AR47" s="102"/>
      <c r="AS47" s="60"/>
      <c r="AT47" s="273"/>
      <c r="AU47" s="6"/>
      <c r="AV47" s="273"/>
      <c r="AW47" s="6"/>
      <c r="AX47" s="273"/>
      <c r="AY47" s="286"/>
      <c r="AZ47" s="7" t="str">
        <f t="shared" si="110"/>
        <v/>
      </c>
      <c r="BA47" s="6" t="str">
        <f t="shared" si="16"/>
        <v/>
      </c>
      <c r="BB47" s="8" t="str">
        <f t="shared" ref="BB47" si="181">IF(F47+L47+R47+X47+AD47+AJ47+AP47+AV47=0,"",F47+L47+R47+X47+AD47+AJ47+AP47+AV47)</f>
        <v/>
      </c>
      <c r="BC47" s="6" t="str">
        <f t="shared" ref="BC47" si="182">IF((L47+F47+R47+X47+AD47+AJ47+AP47+AV47)*14=0,"",(L47+F47+R47+X47+AD47+AJ47+AP47+AV47)*14)</f>
        <v/>
      </c>
      <c r="BD47" s="8" t="str">
        <f t="shared" ref="BD47" si="183">IF(N47+H47+T47+Z47+AF47+AL47+AR47+AX47=0,"",N47+H47+T47+Z47+AF47+AL47+AR47+AX47)</f>
        <v/>
      </c>
      <c r="BE47" s="9" t="str">
        <f t="shared" ref="BE47" si="184">IF(D47+F47+L47+J47+P47+R47+V47+X47+AB47+AD47+AH47+AJ47+AN47+AP47+AT47+AV47=0,"",D47+F47+L47+J47+P47+R47+V47+X47+AB47+AD47+AH47+AJ47+AN47+AP47+AT47+AV47)</f>
        <v/>
      </c>
      <c r="BF47" s="271"/>
      <c r="BG47" s="238"/>
    </row>
    <row r="48" spans="1:59" ht="15.75" customHeight="1" x14ac:dyDescent="0.25">
      <c r="A48" s="96"/>
      <c r="B48" s="53" t="s">
        <v>31</v>
      </c>
      <c r="C48" s="54"/>
      <c r="D48" s="102"/>
      <c r="E48" s="6" t="str">
        <f t="shared" si="176"/>
        <v/>
      </c>
      <c r="F48" s="102"/>
      <c r="G48" s="274" t="str">
        <f t="shared" si="55"/>
        <v/>
      </c>
      <c r="H48" s="102"/>
      <c r="I48" s="103"/>
      <c r="J48" s="56"/>
      <c r="K48" s="6" t="str">
        <f t="shared" si="1"/>
        <v/>
      </c>
      <c r="L48" s="55"/>
      <c r="M48" s="6" t="str">
        <f t="shared" si="2"/>
        <v/>
      </c>
      <c r="N48" s="55"/>
      <c r="O48" s="59"/>
      <c r="P48" s="55"/>
      <c r="Q48" s="6" t="str">
        <f t="shared" si="3"/>
        <v/>
      </c>
      <c r="R48" s="55"/>
      <c r="S48" s="6" t="str">
        <f t="shared" si="4"/>
        <v/>
      </c>
      <c r="T48" s="55"/>
      <c r="U48" s="58"/>
      <c r="V48" s="56"/>
      <c r="W48" s="6" t="str">
        <f t="shared" si="5"/>
        <v/>
      </c>
      <c r="X48" s="55"/>
      <c r="Y48" s="6" t="str">
        <f t="shared" si="6"/>
        <v/>
      </c>
      <c r="Z48" s="55"/>
      <c r="AA48" s="59"/>
      <c r="AB48" s="55"/>
      <c r="AC48" s="6" t="str">
        <f t="shared" si="177"/>
        <v/>
      </c>
      <c r="AD48" s="55"/>
      <c r="AE48" s="6" t="str">
        <f t="shared" si="178"/>
        <v/>
      </c>
      <c r="AF48" s="55"/>
      <c r="AG48" s="59"/>
      <c r="AH48" s="56"/>
      <c r="AI48" s="6" t="str">
        <f t="shared" si="179"/>
        <v/>
      </c>
      <c r="AJ48" s="55"/>
      <c r="AK48" s="6" t="str">
        <f t="shared" si="180"/>
        <v/>
      </c>
      <c r="AL48" s="55"/>
      <c r="AM48" s="59"/>
      <c r="AN48" s="102"/>
      <c r="AO48" s="6"/>
      <c r="AP48" s="102"/>
      <c r="AQ48" s="6"/>
      <c r="AR48" s="102"/>
      <c r="AS48" s="60"/>
      <c r="AT48" s="55"/>
      <c r="AU48" s="6" t="str">
        <f t="shared" si="13"/>
        <v/>
      </c>
      <c r="AV48" s="102"/>
      <c r="AW48" s="6"/>
      <c r="AX48" s="102"/>
      <c r="AY48" s="286"/>
      <c r="AZ48" s="7" t="str">
        <f t="shared" si="110"/>
        <v/>
      </c>
      <c r="BA48" s="6" t="str">
        <f t="shared" si="16"/>
        <v/>
      </c>
      <c r="BB48" s="8" t="str">
        <f t="shared" ref="BB48" si="185">IF(F48+L48+R48+X48+AD48+AJ48+AP48+AV48=0,"",F48+L48+R48+X48+AD48+AJ48+AP48+AV48)</f>
        <v/>
      </c>
      <c r="BC48" s="6" t="str">
        <f t="shared" ref="BC48" si="186">IF((L48+F48+R48+X48+AD48+AJ48+AP48+AV48)*14=0,"",(L48+F48+R48+X48+AD48+AJ48+AP48+AV48)*14)</f>
        <v/>
      </c>
      <c r="BD48" s="8" t="str">
        <f t="shared" ref="BD48" si="187">IF(N48+H48+T48+Z48+AF48+AL48+AR48+AX48=0,"",N48+H48+T48+Z48+AF48+AL48+AR48+AX48)</f>
        <v/>
      </c>
      <c r="BE48" s="9" t="str">
        <f t="shared" ref="BE48" si="188">IF(D48+F48+L48+J48+P48+R48+V48+X48+AB48+AD48+AH48+AJ48+AN48+AP48+AT48+AV48=0,"",D48+F48+L48+J48+P48+R48+V48+X48+AB48+AD48+AH48+AJ48+AN48+AP48+AT48+AV48)</f>
        <v/>
      </c>
      <c r="BF48" s="271"/>
      <c r="BG48" s="238"/>
    </row>
    <row r="49" spans="1:59" ht="15.75" customHeight="1" thickBot="1" x14ac:dyDescent="0.3">
      <c r="A49" s="50"/>
      <c r="B49" s="53" t="s">
        <v>31</v>
      </c>
      <c r="C49" s="54"/>
      <c r="D49" s="102"/>
      <c r="E49" s="6" t="str">
        <f t="shared" si="176"/>
        <v/>
      </c>
      <c r="F49" s="102"/>
      <c r="G49" s="6" t="str">
        <f t="shared" si="55"/>
        <v/>
      </c>
      <c r="H49" s="102"/>
      <c r="I49" s="103"/>
      <c r="J49" s="56"/>
      <c r="K49" s="6" t="str">
        <f t="shared" si="1"/>
        <v/>
      </c>
      <c r="L49" s="55"/>
      <c r="M49" s="6" t="str">
        <f t="shared" si="2"/>
        <v/>
      </c>
      <c r="N49" s="55"/>
      <c r="O49" s="59"/>
      <c r="P49" s="55"/>
      <c r="Q49" s="6" t="str">
        <f t="shared" si="3"/>
        <v/>
      </c>
      <c r="R49" s="55"/>
      <c r="S49" s="6" t="str">
        <f t="shared" si="4"/>
        <v/>
      </c>
      <c r="T49" s="55"/>
      <c r="U49" s="58"/>
      <c r="V49" s="56"/>
      <c r="W49" s="6" t="str">
        <f t="shared" si="5"/>
        <v/>
      </c>
      <c r="X49" s="55"/>
      <c r="Y49" s="6" t="str">
        <f t="shared" si="6"/>
        <v/>
      </c>
      <c r="Z49" s="55"/>
      <c r="AA49" s="59"/>
      <c r="AB49" s="55"/>
      <c r="AC49" s="6" t="str">
        <f t="shared" si="177"/>
        <v/>
      </c>
      <c r="AD49" s="55"/>
      <c r="AE49" s="6" t="str">
        <f t="shared" si="178"/>
        <v/>
      </c>
      <c r="AF49" s="55"/>
      <c r="AG49" s="58"/>
      <c r="AH49" s="56"/>
      <c r="AI49" s="6" t="str">
        <f t="shared" si="179"/>
        <v/>
      </c>
      <c r="AJ49" s="55"/>
      <c r="AK49" s="6" t="str">
        <f t="shared" si="180"/>
        <v/>
      </c>
      <c r="AL49" s="55"/>
      <c r="AM49" s="59"/>
      <c r="AN49" s="56"/>
      <c r="AO49" s="6" t="str">
        <f t="shared" ref="AO49" si="189">IF(AN49*14=0,"",AN49*14)</f>
        <v/>
      </c>
      <c r="AP49" s="57"/>
      <c r="AQ49" s="6" t="str">
        <f t="shared" ref="AQ49" si="190">IF(AP49*14=0,"",AP49*14)</f>
        <v/>
      </c>
      <c r="AR49" s="57"/>
      <c r="AS49" s="60"/>
      <c r="AT49" s="102"/>
      <c r="AU49" s="6"/>
      <c r="AV49" s="102"/>
      <c r="AW49" s="6"/>
      <c r="AX49" s="102"/>
      <c r="AY49" s="286"/>
      <c r="AZ49" s="7" t="str">
        <f t="shared" si="110"/>
        <v/>
      </c>
      <c r="BA49" s="6" t="str">
        <f t="shared" si="16"/>
        <v/>
      </c>
      <c r="BB49" s="8" t="str">
        <f t="shared" si="108"/>
        <v/>
      </c>
      <c r="BC49" s="6" t="str">
        <f t="shared" ref="BC49" si="191">IF((L49+F49+R49+X49+AD49+AJ49+AP49+AV49)*14=0,"",(L49+F49+R49+X49+AD49+AJ49+AP49+AV49)*14)</f>
        <v/>
      </c>
      <c r="BD49" s="8" t="str">
        <f t="shared" ref="BD49" si="192">IF(N49+H49+T49+Z49+AF49+AL49+AR49+AX49=0,"",N49+H49+T49+Z49+AF49+AL49+AR49+AX49)</f>
        <v/>
      </c>
      <c r="BE49" s="196" t="str">
        <f t="shared" si="140"/>
        <v/>
      </c>
      <c r="BF49" s="271"/>
      <c r="BG49" s="238"/>
    </row>
    <row r="50" spans="1:59" s="5" customFormat="1" ht="27" customHeight="1" thickBot="1" x14ac:dyDescent="0.35">
      <c r="A50" s="10"/>
      <c r="B50" s="11"/>
      <c r="C50" s="186" t="s">
        <v>53</v>
      </c>
      <c r="D50" s="71">
        <f>SUM(D10:D49)</f>
        <v>0</v>
      </c>
      <c r="E50" s="71">
        <f>SUM(E10:E49)</f>
        <v>0</v>
      </c>
      <c r="F50" s="71">
        <f>SUM(F10:F49)</f>
        <v>30</v>
      </c>
      <c r="G50" s="71">
        <f>SUM(G10:G49)</f>
        <v>600</v>
      </c>
      <c r="H50" s="71">
        <f>SUM(H10:H49)</f>
        <v>27</v>
      </c>
      <c r="I50" s="189" t="s">
        <v>17</v>
      </c>
      <c r="J50" s="71">
        <f>SUM(J10:J49)</f>
        <v>16</v>
      </c>
      <c r="K50" s="71">
        <f>SUM(K10:K49)</f>
        <v>224</v>
      </c>
      <c r="L50" s="71">
        <f>SUM(L10:L49)</f>
        <v>17</v>
      </c>
      <c r="M50" s="71">
        <f>SUM(M10:M49)</f>
        <v>238</v>
      </c>
      <c r="N50" s="71">
        <f>SUM(N10:N49)</f>
        <v>27</v>
      </c>
      <c r="O50" s="189" t="s">
        <v>17</v>
      </c>
      <c r="P50" s="71">
        <f>SUM(P10:P49)</f>
        <v>10</v>
      </c>
      <c r="Q50" s="71">
        <f>SUM(Q10:Q49)</f>
        <v>140</v>
      </c>
      <c r="R50" s="71">
        <f>SUM(R10:R49)</f>
        <v>21</v>
      </c>
      <c r="S50" s="71">
        <f>SUM(S10:S49)</f>
        <v>304</v>
      </c>
      <c r="T50" s="71">
        <f>SUM(T10:T49)</f>
        <v>31</v>
      </c>
      <c r="U50" s="189" t="s">
        <v>17</v>
      </c>
      <c r="V50" s="71">
        <f>SUM(V10:V49)</f>
        <v>14</v>
      </c>
      <c r="W50" s="71">
        <f>SUM(W10:W49)</f>
        <v>196</v>
      </c>
      <c r="X50" s="71">
        <f>SUM(X10:X49)</f>
        <v>18</v>
      </c>
      <c r="Y50" s="71">
        <f>SUM(Y10:Y49)</f>
        <v>252</v>
      </c>
      <c r="Z50" s="71">
        <f>SUM(Z10:Z49)</f>
        <v>33</v>
      </c>
      <c r="AA50" s="189" t="s">
        <v>17</v>
      </c>
      <c r="AB50" s="71">
        <f>SUM(AB10:AB49)</f>
        <v>3</v>
      </c>
      <c r="AC50" s="71">
        <f>SUM(AC10:AC49)</f>
        <v>42</v>
      </c>
      <c r="AD50" s="71">
        <f>SUM(AD10:AD49)</f>
        <v>6</v>
      </c>
      <c r="AE50" s="71">
        <f>SUM(AE10:AE49)</f>
        <v>84</v>
      </c>
      <c r="AF50" s="71">
        <f>SUM(AF10:AF49)</f>
        <v>8</v>
      </c>
      <c r="AG50" s="189" t="s">
        <v>17</v>
      </c>
      <c r="AH50" s="71">
        <f>SUM(AH10:AH49)</f>
        <v>2</v>
      </c>
      <c r="AI50" s="71">
        <f>SUM(AI10:AI49)</f>
        <v>28</v>
      </c>
      <c r="AJ50" s="71">
        <f>SUM(AJ10:AJ49)</f>
        <v>4</v>
      </c>
      <c r="AK50" s="71">
        <f>SUM(AK10:AK49)</f>
        <v>56</v>
      </c>
      <c r="AL50" s="71">
        <f>SUM(AL10:AL49)</f>
        <v>6</v>
      </c>
      <c r="AM50" s="189" t="s">
        <v>17</v>
      </c>
      <c r="AN50" s="71">
        <f>SUM(AN10:AN49)</f>
        <v>0</v>
      </c>
      <c r="AO50" s="71">
        <f>SUM(AO10:AO49)</f>
        <v>0</v>
      </c>
      <c r="AP50" s="71">
        <f>SUM(AP10:AP49)</f>
        <v>2</v>
      </c>
      <c r="AQ50" s="71">
        <f>SUM(AQ10:AQ49)</f>
        <v>28</v>
      </c>
      <c r="AR50" s="71">
        <f>SUM(AR10:AR49)</f>
        <v>2</v>
      </c>
      <c r="AS50" s="189" t="s">
        <v>17</v>
      </c>
      <c r="AT50" s="71">
        <f>SUM(AT10:AT49)</f>
        <v>0</v>
      </c>
      <c r="AU50" s="71">
        <f>SUM(AU10:AU49)</f>
        <v>0</v>
      </c>
      <c r="AV50" s="71">
        <f>SUM(AV10:AV49)</f>
        <v>0</v>
      </c>
      <c r="AW50" s="71">
        <f>SUM(AW10:AW49)</f>
        <v>0</v>
      </c>
      <c r="AX50" s="71">
        <f>SUM(AX10:AX49)</f>
        <v>0</v>
      </c>
      <c r="AY50" s="189" t="s">
        <v>17</v>
      </c>
      <c r="AZ50" s="71">
        <f t="shared" ref="AZ50:BE50" si="193">SUM(AZ10:AZ49)</f>
        <v>45</v>
      </c>
      <c r="BA50" s="71">
        <f t="shared" si="193"/>
        <v>630</v>
      </c>
      <c r="BB50" s="71">
        <f t="shared" si="193"/>
        <v>98</v>
      </c>
      <c r="BC50" s="71">
        <f t="shared" si="193"/>
        <v>1372</v>
      </c>
      <c r="BD50" s="71">
        <f t="shared" si="193"/>
        <v>134</v>
      </c>
      <c r="BE50" s="197">
        <f t="shared" si="193"/>
        <v>141</v>
      </c>
      <c r="BF50" s="271"/>
      <c r="BG50" s="238"/>
    </row>
    <row r="51" spans="1:59" ht="15.75" customHeight="1" x14ac:dyDescent="0.3">
      <c r="A51" s="12"/>
      <c r="B51" s="13"/>
      <c r="C51" s="14" t="s">
        <v>16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441"/>
      <c r="Q51" s="441"/>
      <c r="R51" s="441"/>
      <c r="S51" s="441"/>
      <c r="T51" s="441"/>
      <c r="U51" s="441"/>
      <c r="V51" s="441"/>
      <c r="W51" s="441"/>
      <c r="X51" s="441"/>
      <c r="Y51" s="441"/>
      <c r="Z51" s="441"/>
      <c r="AA51" s="441"/>
      <c r="AB51" s="441"/>
      <c r="AC51" s="441"/>
      <c r="AD51" s="441"/>
      <c r="AE51" s="441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  <c r="AQ51" s="441"/>
      <c r="AR51" s="441"/>
      <c r="AS51" s="441"/>
      <c r="AT51" s="441"/>
      <c r="AU51" s="441"/>
      <c r="AV51" s="441"/>
      <c r="AW51" s="441"/>
      <c r="AX51" s="441"/>
      <c r="AY51" s="441"/>
      <c r="AZ51" s="72"/>
      <c r="BA51" s="73"/>
      <c r="BB51" s="73"/>
      <c r="BC51" s="73"/>
      <c r="BD51" s="73"/>
      <c r="BE51" s="74"/>
      <c r="BF51" s="271"/>
      <c r="BG51" s="238"/>
    </row>
    <row r="52" spans="1:59" s="95" customFormat="1" ht="15.75" customHeight="1" x14ac:dyDescent="0.25">
      <c r="A52" s="96" t="s">
        <v>207</v>
      </c>
      <c r="B52" s="53" t="s">
        <v>44</v>
      </c>
      <c r="C52" s="54" t="s">
        <v>206</v>
      </c>
      <c r="D52" s="102"/>
      <c r="E52" s="6"/>
      <c r="F52" s="102"/>
      <c r="G52" s="6"/>
      <c r="H52" s="102" t="s">
        <v>17</v>
      </c>
      <c r="I52" s="103"/>
      <c r="J52" s="56"/>
      <c r="K52" s="6"/>
      <c r="L52" s="55"/>
      <c r="M52" s="6"/>
      <c r="N52" s="102" t="s">
        <v>17</v>
      </c>
      <c r="O52" s="59"/>
      <c r="P52" s="55"/>
      <c r="Q52" s="6"/>
      <c r="R52" s="55"/>
      <c r="S52" s="6"/>
      <c r="T52" s="102" t="s">
        <v>17</v>
      </c>
      <c r="U52" s="58"/>
      <c r="V52" s="56"/>
      <c r="W52" s="6"/>
      <c r="X52" s="55"/>
      <c r="Y52" s="6"/>
      <c r="Z52" s="102" t="s">
        <v>17</v>
      </c>
      <c r="AA52" s="59"/>
      <c r="AB52" s="55"/>
      <c r="AC52" s="6"/>
      <c r="AD52" s="55"/>
      <c r="AE52" s="6"/>
      <c r="AF52" s="102" t="s">
        <v>17</v>
      </c>
      <c r="AG52" s="58"/>
      <c r="AH52" s="56"/>
      <c r="AI52" s="6"/>
      <c r="AJ52" s="55"/>
      <c r="AK52" s="6"/>
      <c r="AL52" s="102" t="s">
        <v>17</v>
      </c>
      <c r="AM52" s="59"/>
      <c r="AN52" s="56"/>
      <c r="AO52" s="6"/>
      <c r="AP52" s="57"/>
      <c r="AQ52" s="6"/>
      <c r="AR52" s="102" t="s">
        <v>17</v>
      </c>
      <c r="AS52" s="60"/>
      <c r="AT52" s="55"/>
      <c r="AU52" s="6"/>
      <c r="AV52" s="55"/>
      <c r="AW52" s="6"/>
      <c r="AX52" s="102" t="s">
        <v>17</v>
      </c>
      <c r="AY52" s="103" t="s">
        <v>89</v>
      </c>
      <c r="AZ52" s="7"/>
      <c r="BA52" s="6"/>
      <c r="BB52" s="8"/>
      <c r="BC52" s="6"/>
      <c r="BD52" s="61"/>
      <c r="BE52" s="9"/>
      <c r="BF52" s="270" t="s">
        <v>134</v>
      </c>
      <c r="BG52" s="238" t="s">
        <v>133</v>
      </c>
    </row>
    <row r="53" spans="1:59" s="95" customFormat="1" ht="15.75" customHeight="1" x14ac:dyDescent="0.25">
      <c r="A53" s="293" t="s">
        <v>244</v>
      </c>
      <c r="B53" s="53" t="s">
        <v>44</v>
      </c>
      <c r="C53" s="300" t="s">
        <v>243</v>
      </c>
      <c r="D53" s="102"/>
      <c r="E53" s="6"/>
      <c r="F53" s="102"/>
      <c r="G53" s="6"/>
      <c r="H53" s="102" t="s">
        <v>17</v>
      </c>
      <c r="I53" s="103"/>
      <c r="J53" s="56"/>
      <c r="K53" s="6"/>
      <c r="L53" s="55"/>
      <c r="M53" s="6"/>
      <c r="N53" s="102" t="s">
        <v>17</v>
      </c>
      <c r="O53" s="59"/>
      <c r="P53" s="55"/>
      <c r="Q53" s="6"/>
      <c r="R53" s="55"/>
      <c r="S53" s="6"/>
      <c r="T53" s="102" t="s">
        <v>17</v>
      </c>
      <c r="U53" s="58"/>
      <c r="V53" s="56"/>
      <c r="W53" s="6"/>
      <c r="X53" s="55"/>
      <c r="Y53" s="6"/>
      <c r="Z53" s="102" t="s">
        <v>17</v>
      </c>
      <c r="AA53" s="59"/>
      <c r="AB53" s="55"/>
      <c r="AC53" s="6"/>
      <c r="AD53" s="55"/>
      <c r="AE53" s="6"/>
      <c r="AF53" s="102" t="s">
        <v>17</v>
      </c>
      <c r="AG53" s="58"/>
      <c r="AH53" s="56"/>
      <c r="AI53" s="6"/>
      <c r="AJ53" s="55"/>
      <c r="AK53" s="6"/>
      <c r="AL53" s="102" t="s">
        <v>17</v>
      </c>
      <c r="AM53" s="59"/>
      <c r="AN53" s="56"/>
      <c r="AO53" s="6"/>
      <c r="AP53" s="57"/>
      <c r="AQ53" s="6"/>
      <c r="AR53" s="102" t="s">
        <v>17</v>
      </c>
      <c r="AS53" s="60"/>
      <c r="AT53" s="55"/>
      <c r="AU53" s="6"/>
      <c r="AV53" s="55"/>
      <c r="AW53" s="6"/>
      <c r="AX53" s="102" t="s">
        <v>17</v>
      </c>
      <c r="AY53" s="103" t="s">
        <v>89</v>
      </c>
      <c r="AZ53" s="7"/>
      <c r="BA53" s="6"/>
      <c r="BB53" s="8"/>
      <c r="BC53" s="6"/>
      <c r="BD53" s="61"/>
      <c r="BE53" s="9"/>
      <c r="BF53" s="270" t="s">
        <v>428</v>
      </c>
      <c r="BG53" s="238" t="s">
        <v>427</v>
      </c>
    </row>
    <row r="54" spans="1:59" s="95" customFormat="1" ht="15.75" customHeight="1" thickBot="1" x14ac:dyDescent="0.3">
      <c r="A54" s="293"/>
      <c r="B54" s="53" t="s">
        <v>44</v>
      </c>
      <c r="C54" s="54"/>
      <c r="D54" s="102"/>
      <c r="E54" s="6" t="str">
        <f t="shared" ref="E54" si="194">IF(D54*14=0,"",D54*14)</f>
        <v/>
      </c>
      <c r="F54" s="102"/>
      <c r="G54" s="6" t="str">
        <f t="shared" ref="G54" si="195">IF(F54*14=0,"",F54*14)</f>
        <v/>
      </c>
      <c r="H54" s="102" t="s">
        <v>17</v>
      </c>
      <c r="I54" s="103"/>
      <c r="J54" s="56"/>
      <c r="K54" s="6" t="str">
        <f t="shared" ref="K54" si="196">IF(J54*14=0,"",J54*14)</f>
        <v/>
      </c>
      <c r="L54" s="55"/>
      <c r="M54" s="6" t="str">
        <f t="shared" ref="M54" si="197">IF(L54*14=0,"",L54*14)</f>
        <v/>
      </c>
      <c r="N54" s="102" t="s">
        <v>17</v>
      </c>
      <c r="O54" s="59"/>
      <c r="P54" s="55"/>
      <c r="Q54" s="6" t="str">
        <f t="shared" ref="Q54" si="198">IF(P54*14=0,"",P54*14)</f>
        <v/>
      </c>
      <c r="R54" s="55"/>
      <c r="S54" s="6" t="str">
        <f t="shared" ref="S54" si="199">IF(R54*14=0,"",R54*14)</f>
        <v/>
      </c>
      <c r="T54" s="102" t="s">
        <v>17</v>
      </c>
      <c r="U54" s="58"/>
      <c r="V54" s="56"/>
      <c r="W54" s="6" t="str">
        <f t="shared" ref="W54" si="200">IF(V54*14=0,"",V54*14)</f>
        <v/>
      </c>
      <c r="X54" s="55"/>
      <c r="Y54" s="6" t="str">
        <f t="shared" ref="Y54" si="201">IF(X54*14=0,"",X54*14)</f>
        <v/>
      </c>
      <c r="Z54" s="102" t="s">
        <v>17</v>
      </c>
      <c r="AA54" s="59"/>
      <c r="AB54" s="55"/>
      <c r="AC54" s="6" t="str">
        <f t="shared" ref="AC54" si="202">IF(AB54*14=0,"",AB54*14)</f>
        <v/>
      </c>
      <c r="AD54" s="55"/>
      <c r="AE54" s="6" t="str">
        <f t="shared" ref="AE54" si="203">IF(AD54*14=0,"",AD54*14)</f>
        <v/>
      </c>
      <c r="AF54" s="102" t="s">
        <v>17</v>
      </c>
      <c r="AG54" s="58"/>
      <c r="AH54" s="56"/>
      <c r="AI54" s="6" t="str">
        <f t="shared" ref="AI54" si="204">IF(AH54*14=0,"",AH54*14)</f>
        <v/>
      </c>
      <c r="AJ54" s="55"/>
      <c r="AK54" s="6" t="str">
        <f t="shared" ref="AK54" si="205">IF(AJ54*14=0,"",AJ54*14)</f>
        <v/>
      </c>
      <c r="AL54" s="102" t="s">
        <v>17</v>
      </c>
      <c r="AM54" s="59"/>
      <c r="AN54" s="56"/>
      <c r="AO54" s="6" t="str">
        <f t="shared" ref="AO54" si="206">IF(AN54*14=0,"",AN54*14)</f>
        <v/>
      </c>
      <c r="AP54" s="57"/>
      <c r="AQ54" s="6" t="str">
        <f t="shared" ref="AQ54" si="207">IF(AP54*14=0,"",AP54*14)</f>
        <v/>
      </c>
      <c r="AR54" s="102" t="s">
        <v>17</v>
      </c>
      <c r="AS54" s="60"/>
      <c r="AT54" s="55"/>
      <c r="AU54" s="6" t="str">
        <f t="shared" ref="AU54" si="208">IF(AT54*14=0,"",AT54*14)</f>
        <v/>
      </c>
      <c r="AV54" s="55"/>
      <c r="AW54" s="6"/>
      <c r="AX54" s="102" t="s">
        <v>17</v>
      </c>
      <c r="AY54" s="103" t="s">
        <v>89</v>
      </c>
      <c r="AZ54" s="7" t="str">
        <f t="shared" ref="AZ54" si="209">IF(D54+J54+P54+V54+AB54+AH54+AN54+AT54=0,"",D54+J54+P54+V54+AB54+AH54+AN54+AT54)</f>
        <v/>
      </c>
      <c r="BA54" s="6" t="str">
        <f t="shared" ref="BA54" si="210">IF((D54+J54+P54+V54+AB54+AH54+AN54+AT54)*14=0,"",(D54+J54+P54+V54+AB54+AH54+AN54+AT54)*14)</f>
        <v/>
      </c>
      <c r="BB54" s="8" t="str">
        <f t="shared" ref="BB54" si="211">IF(F54+L54+R54+X54+AD54+AJ54+AP54+AV54=0,"",F54+L54+R54+X54+AD54+AJ54+AP54+AV54)</f>
        <v/>
      </c>
      <c r="BC54" s="6" t="str">
        <f>IF((L54+F54+R54+X54+AD54+AJ54+AP54+AV54)*15=0,"",(L54+F54+R54+X54+AD54+AJ54+AP54+AV54)*15)</f>
        <v/>
      </c>
      <c r="BD54" s="61" t="s">
        <v>17</v>
      </c>
      <c r="BE54" s="9" t="str">
        <f t="shared" ref="BE54" si="212">IF(D54+F54+L54+J54+P54+R54+V54+X54+AB54+AD54+AH54+AJ54+AN54+AP54+AT54+AV54=0,"",D54+F54+L54+J54+P54+R54+V54+X54+AB54+AD54+AH54+AJ54+AN54+AP54+AT54+AV54)</f>
        <v/>
      </c>
      <c r="BF54" s="271"/>
      <c r="BG54" s="238"/>
    </row>
    <row r="55" spans="1:59" s="25" customFormat="1" ht="21.95" customHeight="1" thickBot="1" x14ac:dyDescent="0.3">
      <c r="A55" s="294"/>
      <c r="B55" s="20"/>
      <c r="C55" s="21" t="s">
        <v>18</v>
      </c>
      <c r="D55" s="22">
        <f>SUM(D52:D54)</f>
        <v>0</v>
      </c>
      <c r="E55" s="22">
        <f>SUM(E52:E54)</f>
        <v>0</v>
      </c>
      <c r="F55" s="22">
        <f>SUM(F52:F54)</f>
        <v>0</v>
      </c>
      <c r="G55" s="22">
        <f>SUM(G52:G54)</f>
        <v>0</v>
      </c>
      <c r="H55" s="187" t="s">
        <v>17</v>
      </c>
      <c r="I55" s="188" t="s">
        <v>17</v>
      </c>
      <c r="J55" s="75">
        <f>SUM(J52:J54)</f>
        <v>0</v>
      </c>
      <c r="K55" s="22">
        <f>SUM(K52:K54)</f>
        <v>0</v>
      </c>
      <c r="L55" s="22">
        <f>SUM(L52:L54)</f>
        <v>0</v>
      </c>
      <c r="M55" s="22">
        <f>SUM(M52:M54)</f>
        <v>0</v>
      </c>
      <c r="N55" s="187" t="s">
        <v>17</v>
      </c>
      <c r="O55" s="188" t="s">
        <v>17</v>
      </c>
      <c r="P55" s="22">
        <f>SUM(P52:P54)</f>
        <v>0</v>
      </c>
      <c r="Q55" s="22">
        <f>SUM(Q52:Q54)</f>
        <v>0</v>
      </c>
      <c r="R55" s="22">
        <f>SUM(R52:R54)</f>
        <v>0</v>
      </c>
      <c r="S55" s="22">
        <f>SUM(S52:S54)</f>
        <v>0</v>
      </c>
      <c r="T55" s="187" t="s">
        <v>17</v>
      </c>
      <c r="U55" s="188" t="s">
        <v>17</v>
      </c>
      <c r="V55" s="75">
        <f>SUM(V52:V54)</f>
        <v>0</v>
      </c>
      <c r="W55" s="22">
        <f>SUM(W52:W54)</f>
        <v>0</v>
      </c>
      <c r="X55" s="22">
        <f>SUM(X52:X54)</f>
        <v>0</v>
      </c>
      <c r="Y55" s="22">
        <f>SUM(Y52:Y54)</f>
        <v>0</v>
      </c>
      <c r="Z55" s="187" t="s">
        <v>17</v>
      </c>
      <c r="AA55" s="188" t="s">
        <v>17</v>
      </c>
      <c r="AB55" s="22">
        <f>SUM(AB52:AB54)</f>
        <v>0</v>
      </c>
      <c r="AC55" s="22">
        <f>SUM(AC52:AC54)</f>
        <v>0</v>
      </c>
      <c r="AD55" s="22">
        <f>SUM(AD52:AD54)</f>
        <v>0</v>
      </c>
      <c r="AE55" s="22">
        <f>SUM(AE52:AE54)</f>
        <v>0</v>
      </c>
      <c r="AF55" s="187" t="s">
        <v>17</v>
      </c>
      <c r="AG55" s="188" t="s">
        <v>17</v>
      </c>
      <c r="AH55" s="22">
        <f>SUM(AH52:AH54)</f>
        <v>0</v>
      </c>
      <c r="AI55" s="22">
        <f>SUM(AI52:AI54)</f>
        <v>0</v>
      </c>
      <c r="AJ55" s="22">
        <f>SUM(AJ52:AJ54)</f>
        <v>0</v>
      </c>
      <c r="AK55" s="22">
        <f>SUM(AK52:AK54)</f>
        <v>0</v>
      </c>
      <c r="AL55" s="187" t="s">
        <v>17</v>
      </c>
      <c r="AM55" s="188" t="s">
        <v>17</v>
      </c>
      <c r="AN55" s="22">
        <f>SUM(AN52:AN54)</f>
        <v>0</v>
      </c>
      <c r="AO55" s="22">
        <f>SUM(AO52:AO54)</f>
        <v>0</v>
      </c>
      <c r="AP55" s="22">
        <f>SUM(AP52:AP54)</f>
        <v>0</v>
      </c>
      <c r="AQ55" s="22">
        <f>SUM(AQ52:AQ54)</f>
        <v>0</v>
      </c>
      <c r="AR55" s="187" t="s">
        <v>17</v>
      </c>
      <c r="AS55" s="188" t="s">
        <v>17</v>
      </c>
      <c r="AT55" s="22">
        <f>SUM(AT52:AT54)</f>
        <v>0</v>
      </c>
      <c r="AU55" s="22">
        <f>SUM(AU52:AU54)</f>
        <v>0</v>
      </c>
      <c r="AV55" s="22">
        <f>SUM(AV52:AV54)</f>
        <v>0</v>
      </c>
      <c r="AW55" s="22">
        <f>SUM(AW52:AW54)</f>
        <v>0</v>
      </c>
      <c r="AX55" s="187" t="s">
        <v>17</v>
      </c>
      <c r="AY55" s="188" t="s">
        <v>17</v>
      </c>
      <c r="AZ55" s="77">
        <f>SUM(AZ52:AZ54)</f>
        <v>0</v>
      </c>
      <c r="BA55" s="22">
        <f>SUM(BA52:BA54)</f>
        <v>0</v>
      </c>
      <c r="BB55" s="22">
        <f>SUM(BB52:BB54)</f>
        <v>0</v>
      </c>
      <c r="BC55" s="22">
        <f>SUM(BC52:BC54)</f>
        <v>0</v>
      </c>
      <c r="BD55" s="76" t="s">
        <v>17</v>
      </c>
      <c r="BE55" s="99">
        <f>SUM(BE52:BE54)</f>
        <v>0</v>
      </c>
      <c r="BF55" s="271"/>
      <c r="BG55" s="238"/>
    </row>
    <row r="56" spans="1:59" ht="15.75" customHeight="1" x14ac:dyDescent="0.3">
      <c r="A56" s="295"/>
      <c r="B56" s="13"/>
      <c r="C56" s="14" t="s">
        <v>56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441"/>
      <c r="Q56" s="441"/>
      <c r="R56" s="441"/>
      <c r="S56" s="441"/>
      <c r="T56" s="441"/>
      <c r="U56" s="441"/>
      <c r="V56" s="441"/>
      <c r="W56" s="441"/>
      <c r="X56" s="441"/>
      <c r="Y56" s="441"/>
      <c r="Z56" s="441"/>
      <c r="AA56" s="441"/>
      <c r="AB56" s="441"/>
      <c r="AC56" s="441"/>
      <c r="AD56" s="441"/>
      <c r="AE56" s="441"/>
      <c r="AF56" s="441"/>
      <c r="AG56" s="441"/>
      <c r="AH56" s="441"/>
      <c r="AI56" s="441"/>
      <c r="AJ56" s="441"/>
      <c r="AK56" s="441"/>
      <c r="AL56" s="441"/>
      <c r="AM56" s="441"/>
      <c r="AN56" s="441"/>
      <c r="AO56" s="441"/>
      <c r="AP56" s="441"/>
      <c r="AQ56" s="441"/>
      <c r="AR56" s="441"/>
      <c r="AS56" s="441"/>
      <c r="AT56" s="441"/>
      <c r="AU56" s="441"/>
      <c r="AV56" s="441"/>
      <c r="AW56" s="441"/>
      <c r="AX56" s="441"/>
      <c r="AY56" s="441"/>
      <c r="AZ56" s="72"/>
      <c r="BA56" s="73"/>
      <c r="BB56" s="73"/>
      <c r="BC56" s="73"/>
      <c r="BD56" s="73"/>
      <c r="BE56" s="74"/>
      <c r="BF56" s="271"/>
      <c r="BG56" s="238"/>
    </row>
    <row r="57" spans="1:59" s="95" customFormat="1" ht="15.75" customHeight="1" x14ac:dyDescent="0.25">
      <c r="A57" s="243" t="s">
        <v>280</v>
      </c>
      <c r="B57" s="53" t="s">
        <v>31</v>
      </c>
      <c r="C57" s="300" t="s">
        <v>216</v>
      </c>
      <c r="D57" s="102"/>
      <c r="E57" s="6" t="str">
        <f>IF(D57*14=0,"",D57*14)</f>
        <v/>
      </c>
      <c r="F57" s="102"/>
      <c r="G57" s="6" t="str">
        <f>IF(F57*14=0,"",F57*14)</f>
        <v/>
      </c>
      <c r="H57" s="102"/>
      <c r="I57" s="103"/>
      <c r="J57" s="56"/>
      <c r="K57" s="6" t="str">
        <f>IF(J57*14=0,"",J57*14)</f>
        <v/>
      </c>
      <c r="L57" s="55"/>
      <c r="M57" s="6" t="str">
        <f>IF(L57*14=0,"",L57*14)</f>
        <v/>
      </c>
      <c r="N57" s="55"/>
      <c r="O57" s="59"/>
      <c r="P57" s="55"/>
      <c r="Q57" s="6" t="str">
        <f>IF(P57*14=0,"",P57*14)</f>
        <v/>
      </c>
      <c r="R57" s="55"/>
      <c r="S57" s="6" t="str">
        <f>IF(R57*14=0,"",R57*14)</f>
        <v/>
      </c>
      <c r="T57" s="55"/>
      <c r="U57" s="58"/>
      <c r="V57" s="56"/>
      <c r="W57" s="6" t="str">
        <f>IF(V57*14=0,"",V57*14)</f>
        <v/>
      </c>
      <c r="X57" s="55"/>
      <c r="Y57" s="6" t="str">
        <f>IF(X57*14=0,"",X57*14)</f>
        <v/>
      </c>
      <c r="Z57" s="55"/>
      <c r="AA57" s="59"/>
      <c r="AB57" s="55"/>
      <c r="AC57" s="6" t="str">
        <f>IF(AB57*14=0,"",AB57*14)</f>
        <v/>
      </c>
      <c r="AD57" s="55"/>
      <c r="AE57" s="6" t="str">
        <f>IF(AD57*14=0,"",AD57*14)</f>
        <v/>
      </c>
      <c r="AF57" s="55"/>
      <c r="AG57" s="58"/>
      <c r="AH57" s="56"/>
      <c r="AI57" s="6" t="str">
        <f>IF(AH57*14=0,"",AH57*14)</f>
        <v/>
      </c>
      <c r="AJ57" s="55"/>
      <c r="AK57" s="6" t="str">
        <f>IF(AJ57*14=0,"",AJ57*14)</f>
        <v/>
      </c>
      <c r="AL57" s="55"/>
      <c r="AM57" s="59"/>
      <c r="AN57" s="56"/>
      <c r="AO57" s="6" t="str">
        <f>IF(AN57*14=0,"",AN57*14)</f>
        <v/>
      </c>
      <c r="AP57" s="57"/>
      <c r="AQ57" s="6" t="str">
        <f>IF(AP57*14=0,"",AP57*14)</f>
        <v/>
      </c>
      <c r="AR57" s="57"/>
      <c r="AS57" s="60"/>
      <c r="AT57" s="55"/>
      <c r="AU57" s="6" t="str">
        <f>IF(AT57*14=0,"",AT57*14)</f>
        <v/>
      </c>
      <c r="AV57" s="273">
        <v>2</v>
      </c>
      <c r="AW57" s="6">
        <f>IF(AV57*14=0,"",AV57*14)</f>
        <v>28</v>
      </c>
      <c r="AX57" s="273">
        <v>10</v>
      </c>
      <c r="AY57" s="273" t="s">
        <v>72</v>
      </c>
      <c r="AZ57" s="7"/>
      <c r="BA57" s="6" t="str">
        <f>IF((D57+J57+P57+V57+AB57+AH57+AN57+AT57)*14=0,"",(D57+J57+P57+V57+AB57+AH57+AN57+AT57)*14)</f>
        <v/>
      </c>
      <c r="BB57" s="8">
        <f t="shared" ref="BB57" si="213">IF(F57+L57+R57+X57+AD57+AJ57+AP57+AV57=0,"",F57+L57+R57+X57+AD57+AJ57+AP57+AV57)</f>
        <v>2</v>
      </c>
      <c r="BC57" s="6">
        <f>IF((L57+F57+R57+X57+AD57+AJ57+AP57+AV57)*14=0,"",(L57+F57+R57+X57+AD57+AJ57+AP57+AV57)*14)</f>
        <v>28</v>
      </c>
      <c r="BD57" s="8">
        <f t="shared" ref="BD57" si="214">IF(N57+H57+T57+Z57+AF57+AL57+AR57+AX57=0,"",N57+H57+T57+Z57+AF57+AL57+AR57+AX57)</f>
        <v>10</v>
      </c>
      <c r="BE57" s="9">
        <f t="shared" ref="BE57" si="215">IF(D57+F57+L57+J57+P57+R57+V57+X57+AB57+AD57+AH57+AJ57+AN57+AP57+AT57+AV57=0,"",D57+F57+L57+J57+P57+R57+V57+X57+AB57+AD57+AH57+AJ57+AN57+AP57+AT57+AV57)</f>
        <v>2</v>
      </c>
      <c r="BF57" s="271" t="s">
        <v>124</v>
      </c>
      <c r="BG57" s="238" t="s">
        <v>132</v>
      </c>
    </row>
    <row r="58" spans="1:59" ht="15.75" customHeight="1" thickBot="1" x14ac:dyDescent="0.3">
      <c r="A58" s="293"/>
      <c r="B58" s="53" t="s">
        <v>31</v>
      </c>
      <c r="C58" s="97"/>
      <c r="D58" s="102"/>
      <c r="E58" s="6" t="str">
        <f>IF(D58*14=0,"",D58*14)</f>
        <v/>
      </c>
      <c r="F58" s="102"/>
      <c r="G58" s="6" t="str">
        <f>IF(F58*14=0,"",F58*14)</f>
        <v/>
      </c>
      <c r="H58" s="102"/>
      <c r="I58" s="103"/>
      <c r="J58" s="56"/>
      <c r="K58" s="6" t="str">
        <f>IF(J58*14=0,"",J58*14)</f>
        <v/>
      </c>
      <c r="L58" s="55"/>
      <c r="M58" s="6" t="str">
        <f>IF(L58*14=0,"",L58*14)</f>
        <v/>
      </c>
      <c r="N58" s="55"/>
      <c r="O58" s="59"/>
      <c r="P58" s="55"/>
      <c r="Q58" s="6" t="str">
        <f>IF(P58*14=0,"",P58*14)</f>
        <v/>
      </c>
      <c r="R58" s="55"/>
      <c r="S58" s="6" t="str">
        <f>IF(R58*14=0,"",R58*14)</f>
        <v/>
      </c>
      <c r="T58" s="55"/>
      <c r="U58" s="58"/>
      <c r="V58" s="56"/>
      <c r="W58" s="6" t="str">
        <f>IF(V58*14=0,"",V58*14)</f>
        <v/>
      </c>
      <c r="X58" s="55"/>
      <c r="Y58" s="6" t="str">
        <f>IF(X58*14=0,"",X58*14)</f>
        <v/>
      </c>
      <c r="Z58" s="55"/>
      <c r="AA58" s="59"/>
      <c r="AB58" s="55"/>
      <c r="AC58" s="6" t="str">
        <f>IF(AB58*14=0,"",AB58*14)</f>
        <v/>
      </c>
      <c r="AD58" s="55"/>
      <c r="AE58" s="6" t="str">
        <f>IF(AD58*14=0,"",AD58*14)</f>
        <v/>
      </c>
      <c r="AF58" s="55"/>
      <c r="AG58" s="58"/>
      <c r="AH58" s="56"/>
      <c r="AI58" s="6" t="str">
        <f>IF(AH58*14=0,"",AH58*14)</f>
        <v/>
      </c>
      <c r="AJ58" s="55"/>
      <c r="AK58" s="6" t="str">
        <f>IF(AJ58*14=0,"",AJ58*14)</f>
        <v/>
      </c>
      <c r="AL58" s="55"/>
      <c r="AM58" s="59"/>
      <c r="AN58" s="56"/>
      <c r="AO58" s="6" t="str">
        <f>IF(AN58*14=0,"",AN58*14)</f>
        <v/>
      </c>
      <c r="AP58" s="57"/>
      <c r="AQ58" s="6" t="str">
        <f>IF(AP58*14=0,"",AP58*14)</f>
        <v/>
      </c>
      <c r="AR58" s="57"/>
      <c r="AS58" s="60"/>
      <c r="AT58" s="55"/>
      <c r="AU58" s="6" t="str">
        <f>IF(AT58*14=0,"",AT58*14)</f>
        <v/>
      </c>
      <c r="AV58" s="55"/>
      <c r="AW58" s="6" t="str">
        <f>IF(AV58*14=0,"",AV58*14)</f>
        <v/>
      </c>
      <c r="AX58" s="55"/>
      <c r="AY58" s="55"/>
      <c r="AZ58" s="7"/>
      <c r="BA58" s="6" t="str">
        <f>IF((D58+J58+P58+V58+AB58+AH58+AN58+AT58)*14=0,"",(D58+J58+P58+V58+AB58+AH58+AN58+AT58)*14)</f>
        <v/>
      </c>
      <c r="BB58" s="8"/>
      <c r="BC58" s="6" t="str">
        <f>IF((L58+F58+R58+X58+AD58+AJ58+AP58+AV58)*14=0,"",(L58+F58+R58+X58+AD58+AJ58+AP58+AV58)*14)</f>
        <v/>
      </c>
      <c r="BD58" s="61"/>
      <c r="BE58" s="9"/>
      <c r="BF58" s="271"/>
      <c r="BG58" s="182"/>
    </row>
    <row r="59" spans="1:59" s="25" customFormat="1" ht="21.95" customHeight="1" thickBot="1" x14ac:dyDescent="0.3">
      <c r="A59" s="19"/>
      <c r="B59" s="20"/>
      <c r="C59" s="21" t="s">
        <v>55</v>
      </c>
      <c r="D59" s="22">
        <f>SUM(D57:D58)</f>
        <v>0</v>
      </c>
      <c r="E59" s="22">
        <f>SUM(E57:E58)</f>
        <v>0</v>
      </c>
      <c r="F59" s="22">
        <f>SUM(F57:F58)</f>
        <v>0</v>
      </c>
      <c r="G59" s="22">
        <f>SUM(G57:G58)</f>
        <v>0</v>
      </c>
      <c r="H59" s="22">
        <f>SUM(H57:H58)</f>
        <v>0</v>
      </c>
      <c r="I59" s="188" t="s">
        <v>17</v>
      </c>
      <c r="J59" s="75">
        <f>SUM(J57:J58)</f>
        <v>0</v>
      </c>
      <c r="K59" s="22">
        <f>SUM(K57:K58)</f>
        <v>0</v>
      </c>
      <c r="L59" s="22">
        <f>SUM(L57:L58)</f>
        <v>0</v>
      </c>
      <c r="M59" s="22">
        <f>SUM(M57:M58)</f>
        <v>0</v>
      </c>
      <c r="N59" s="22">
        <f>SUM(N57:N58)</f>
        <v>0</v>
      </c>
      <c r="O59" s="188" t="s">
        <v>17</v>
      </c>
      <c r="P59" s="22">
        <f>SUM(P57:P58)</f>
        <v>0</v>
      </c>
      <c r="Q59" s="22">
        <f>SUM(Q57:Q58)</f>
        <v>0</v>
      </c>
      <c r="R59" s="22">
        <f>SUM(R57:R58)</f>
        <v>0</v>
      </c>
      <c r="S59" s="22">
        <f>SUM(S57:S58)</f>
        <v>0</v>
      </c>
      <c r="T59" s="22">
        <f>SUM(T57:T58)</f>
        <v>0</v>
      </c>
      <c r="U59" s="188" t="s">
        <v>17</v>
      </c>
      <c r="V59" s="75">
        <f>SUM(V57:V58)</f>
        <v>0</v>
      </c>
      <c r="W59" s="22">
        <f>SUM(W57:W58)</f>
        <v>0</v>
      </c>
      <c r="X59" s="22">
        <f>SUM(X57:X58)</f>
        <v>0</v>
      </c>
      <c r="Y59" s="22">
        <f>SUM(Y57:Y58)</f>
        <v>0</v>
      </c>
      <c r="Z59" s="22">
        <f>SUM(Z57:Z58)</f>
        <v>0</v>
      </c>
      <c r="AA59" s="188" t="s">
        <v>17</v>
      </c>
      <c r="AB59" s="22">
        <f>SUM(AB57:AB58)</f>
        <v>0</v>
      </c>
      <c r="AC59" s="22">
        <f>SUM(AC57:AC58)</f>
        <v>0</v>
      </c>
      <c r="AD59" s="22">
        <f>SUM(AD57:AD58)</f>
        <v>0</v>
      </c>
      <c r="AE59" s="22">
        <f>SUM(AE57:AE58)</f>
        <v>0</v>
      </c>
      <c r="AF59" s="22">
        <f>SUM(AF57:AF58)</f>
        <v>0</v>
      </c>
      <c r="AG59" s="188" t="s">
        <v>17</v>
      </c>
      <c r="AH59" s="22">
        <f>SUM(AH57:AH58)</f>
        <v>0</v>
      </c>
      <c r="AI59" s="22">
        <f>SUM(AI57:AI58)</f>
        <v>0</v>
      </c>
      <c r="AJ59" s="22">
        <f>SUM(AJ57:AJ58)</f>
        <v>0</v>
      </c>
      <c r="AK59" s="22">
        <f>SUM(AK57:AK58)</f>
        <v>0</v>
      </c>
      <c r="AL59" s="22">
        <f>SUM(AL57:AL58)</f>
        <v>0</v>
      </c>
      <c r="AM59" s="188" t="s">
        <v>17</v>
      </c>
      <c r="AN59" s="22">
        <f>SUM(AN57:AN58)</f>
        <v>0</v>
      </c>
      <c r="AO59" s="22">
        <f>SUM(AO57:AO58)</f>
        <v>0</v>
      </c>
      <c r="AP59" s="22">
        <f>SUM(AP57:AP58)</f>
        <v>0</v>
      </c>
      <c r="AQ59" s="22">
        <f>SUM(AQ57:AQ58)</f>
        <v>0</v>
      </c>
      <c r="AR59" s="22">
        <f>SUM(AR57:AR58)</f>
        <v>0</v>
      </c>
      <c r="AS59" s="188" t="s">
        <v>17</v>
      </c>
      <c r="AT59" s="22">
        <f>SUM(AT57:AT58)</f>
        <v>0</v>
      </c>
      <c r="AU59" s="22">
        <f>SUM(AU57:AU58)</f>
        <v>0</v>
      </c>
      <c r="AV59" s="22">
        <f>SUM(AV57:AV58)</f>
        <v>2</v>
      </c>
      <c r="AW59" s="22">
        <f>SUM(AW57:AW58)</f>
        <v>28</v>
      </c>
      <c r="AX59" s="22">
        <f>SUM(AX57:AX58)</f>
        <v>10</v>
      </c>
      <c r="AY59" s="188" t="s">
        <v>17</v>
      </c>
      <c r="AZ59" s="77">
        <f t="shared" ref="AZ59:BE59" si="216">SUM(AZ57:AZ58)</f>
        <v>0</v>
      </c>
      <c r="BA59" s="22">
        <f t="shared" si="216"/>
        <v>0</v>
      </c>
      <c r="BB59" s="22">
        <f t="shared" si="216"/>
        <v>2</v>
      </c>
      <c r="BC59" s="22">
        <f t="shared" si="216"/>
        <v>28</v>
      </c>
      <c r="BD59" s="22">
        <f t="shared" si="216"/>
        <v>10</v>
      </c>
      <c r="BE59" s="99">
        <f t="shared" si="216"/>
        <v>2</v>
      </c>
      <c r="BF59" s="271"/>
      <c r="BG59" s="182"/>
    </row>
    <row r="60" spans="1:59" ht="21.95" customHeight="1" thickBot="1" x14ac:dyDescent="0.3">
      <c r="A60" s="23"/>
      <c r="B60" s="24"/>
      <c r="C60" s="199" t="s">
        <v>27</v>
      </c>
      <c r="D60" s="200">
        <f>D50+D55+D59</f>
        <v>0</v>
      </c>
      <c r="E60" s="200">
        <f>E50+E55+E59</f>
        <v>0</v>
      </c>
      <c r="F60" s="200">
        <f>F50+F55+F59</f>
        <v>30</v>
      </c>
      <c r="G60" s="200">
        <f>G50+G55+G59</f>
        <v>600</v>
      </c>
      <c r="H60" s="200">
        <f>H50+H59</f>
        <v>27</v>
      </c>
      <c r="I60" s="201" t="s">
        <v>17</v>
      </c>
      <c r="J60" s="200">
        <f>J50+J55+J59</f>
        <v>16</v>
      </c>
      <c r="K60" s="200">
        <f>K50+K55+K59</f>
        <v>224</v>
      </c>
      <c r="L60" s="200">
        <f>L50+L55+L59</f>
        <v>17</v>
      </c>
      <c r="M60" s="200">
        <f>M50+M55+M59</f>
        <v>238</v>
      </c>
      <c r="N60" s="200">
        <f>N50+N59</f>
        <v>27</v>
      </c>
      <c r="O60" s="201" t="s">
        <v>17</v>
      </c>
      <c r="P60" s="200">
        <f>P50+P55+P59</f>
        <v>10</v>
      </c>
      <c r="Q60" s="200">
        <f>Q50+Q55+Q59</f>
        <v>140</v>
      </c>
      <c r="R60" s="200">
        <f>R50+R55+R59</f>
        <v>21</v>
      </c>
      <c r="S60" s="200">
        <f>S50+S55+S59</f>
        <v>304</v>
      </c>
      <c r="T60" s="200">
        <f>T50+T59</f>
        <v>31</v>
      </c>
      <c r="U60" s="201" t="s">
        <v>17</v>
      </c>
      <c r="V60" s="200">
        <f>V50+V55+V59</f>
        <v>14</v>
      </c>
      <c r="W60" s="200">
        <f>W50+W55+W59</f>
        <v>196</v>
      </c>
      <c r="X60" s="200">
        <f>X50+X55+X59</f>
        <v>18</v>
      </c>
      <c r="Y60" s="200">
        <f>Y50+Y55+Y59</f>
        <v>252</v>
      </c>
      <c r="Z60" s="200">
        <f>Z50+Z59</f>
        <v>33</v>
      </c>
      <c r="AA60" s="201" t="s">
        <v>17</v>
      </c>
      <c r="AB60" s="200">
        <f>AB50+AB55+AB59</f>
        <v>3</v>
      </c>
      <c r="AC60" s="200">
        <f>AC50+AC55+AC59</f>
        <v>42</v>
      </c>
      <c r="AD60" s="200">
        <f>AD50+AD55+AD59</f>
        <v>6</v>
      </c>
      <c r="AE60" s="200">
        <f>AE50+AE55+AE59</f>
        <v>84</v>
      </c>
      <c r="AF60" s="200">
        <f>AF50+AF59</f>
        <v>8</v>
      </c>
      <c r="AG60" s="201" t="s">
        <v>17</v>
      </c>
      <c r="AH60" s="200">
        <f>AH50+AH55+AH59</f>
        <v>2</v>
      </c>
      <c r="AI60" s="200">
        <f>AI50+AI55+AI59</f>
        <v>28</v>
      </c>
      <c r="AJ60" s="200">
        <f>AJ50+AJ55+AJ59</f>
        <v>4</v>
      </c>
      <c r="AK60" s="200">
        <f>AK50+AK55+AK59</f>
        <v>56</v>
      </c>
      <c r="AL60" s="200">
        <f>AL50+AL59</f>
        <v>6</v>
      </c>
      <c r="AM60" s="201" t="s">
        <v>17</v>
      </c>
      <c r="AN60" s="200">
        <f>AN50+AN55+AN59</f>
        <v>0</v>
      </c>
      <c r="AO60" s="200">
        <f>AO50+AO55+AO59</f>
        <v>0</v>
      </c>
      <c r="AP60" s="200">
        <f>AP50+AP55+AP59</f>
        <v>2</v>
      </c>
      <c r="AQ60" s="200">
        <f>AQ50+AQ55+AQ59</f>
        <v>28</v>
      </c>
      <c r="AR60" s="200">
        <f>AR50+AR59</f>
        <v>2</v>
      </c>
      <c r="AS60" s="201" t="s">
        <v>17</v>
      </c>
      <c r="AT60" s="200">
        <f>AT50+AT55+AT59</f>
        <v>0</v>
      </c>
      <c r="AU60" s="200">
        <f>AU50+AU55+AU59</f>
        <v>0</v>
      </c>
      <c r="AV60" s="200">
        <f>AV50+AV55+AV59</f>
        <v>2</v>
      </c>
      <c r="AW60" s="200">
        <f>AW50+AW55+AW59</f>
        <v>28</v>
      </c>
      <c r="AX60" s="200">
        <f>AX50+AX59</f>
        <v>10</v>
      </c>
      <c r="AY60" s="201" t="s">
        <v>17</v>
      </c>
      <c r="AZ60" s="200">
        <f>AZ50+AZ55+AZ59</f>
        <v>45</v>
      </c>
      <c r="BA60" s="200">
        <f>BA50+BA55+BA59</f>
        <v>630</v>
      </c>
      <c r="BB60" s="200">
        <f>BB50+BB55+BB59</f>
        <v>100</v>
      </c>
      <c r="BC60" s="200">
        <f>BC50+BC55+BC59</f>
        <v>1400</v>
      </c>
      <c r="BD60" s="200">
        <f>BD50+BD59</f>
        <v>144</v>
      </c>
      <c r="BE60" s="202">
        <f>BE50+BE55+BE59</f>
        <v>143</v>
      </c>
      <c r="BF60" s="271"/>
      <c r="BG60" s="182"/>
    </row>
    <row r="61" spans="1:59" ht="15.75" customHeight="1" thickBot="1" x14ac:dyDescent="0.25">
      <c r="A61" s="442"/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3"/>
      <c r="P61" s="443"/>
      <c r="Q61" s="443"/>
      <c r="R61" s="443"/>
      <c r="S61" s="443"/>
      <c r="T61" s="443"/>
      <c r="U61" s="443"/>
      <c r="V61" s="443"/>
      <c r="W61" s="443"/>
      <c r="X61" s="443"/>
      <c r="Y61" s="443"/>
      <c r="Z61" s="443"/>
      <c r="AA61" s="443"/>
      <c r="AB61" s="443"/>
      <c r="AC61" s="443"/>
      <c r="AD61" s="443"/>
      <c r="AE61" s="443"/>
      <c r="AF61" s="443"/>
      <c r="AG61" s="443"/>
      <c r="AH61" s="443"/>
      <c r="AI61" s="443"/>
      <c r="AJ61" s="443"/>
      <c r="AK61" s="443"/>
      <c r="AL61" s="443"/>
      <c r="AM61" s="443"/>
      <c r="AN61" s="443"/>
      <c r="AO61" s="443"/>
      <c r="AP61" s="443"/>
      <c r="AQ61" s="443"/>
      <c r="AR61" s="443"/>
      <c r="AS61" s="443"/>
      <c r="AT61" s="443"/>
      <c r="AU61" s="443"/>
      <c r="AV61" s="443"/>
      <c r="AW61" s="443"/>
      <c r="AX61" s="443"/>
      <c r="AY61" s="443"/>
      <c r="AZ61" s="443"/>
      <c r="BA61" s="443"/>
      <c r="BB61" s="443"/>
      <c r="BC61" s="443"/>
      <c r="BD61" s="443"/>
      <c r="BE61" s="444"/>
      <c r="BF61" s="271"/>
      <c r="BG61" s="182"/>
    </row>
    <row r="62" spans="1:59" s="26" customFormat="1" ht="15.75" customHeight="1" thickBot="1" x14ac:dyDescent="0.35">
      <c r="A62" s="176"/>
      <c r="B62" s="13"/>
      <c r="C62" s="175" t="s">
        <v>49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445"/>
      <c r="Q62" s="445"/>
      <c r="R62" s="445"/>
      <c r="S62" s="445"/>
      <c r="T62" s="445"/>
      <c r="U62" s="445"/>
      <c r="V62" s="445"/>
      <c r="W62" s="445"/>
      <c r="X62" s="445"/>
      <c r="Y62" s="445"/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5"/>
      <c r="AK62" s="445"/>
      <c r="AL62" s="445"/>
      <c r="AM62" s="445"/>
      <c r="AN62" s="445"/>
      <c r="AO62" s="445"/>
      <c r="AP62" s="445"/>
      <c r="AQ62" s="445"/>
      <c r="AR62" s="445"/>
      <c r="AS62" s="445"/>
      <c r="AT62" s="445"/>
      <c r="AU62" s="445"/>
      <c r="AV62" s="445"/>
      <c r="AW62" s="445"/>
      <c r="AX62" s="445"/>
      <c r="AY62" s="445"/>
      <c r="AZ62" s="78"/>
      <c r="BA62" s="79"/>
      <c r="BB62" s="79"/>
      <c r="BC62" s="79"/>
      <c r="BD62" s="79"/>
      <c r="BE62" s="198"/>
      <c r="BF62" s="271"/>
      <c r="BG62" s="182"/>
    </row>
    <row r="63" spans="1:59" s="91" customFormat="1" ht="15.75" customHeight="1" thickTop="1" x14ac:dyDescent="0.25">
      <c r="A63" s="100" t="s">
        <v>281</v>
      </c>
      <c r="B63" s="400" t="s">
        <v>19</v>
      </c>
      <c r="C63" s="233" t="s">
        <v>94</v>
      </c>
      <c r="D63" s="204"/>
      <c r="E63" s="6" t="str">
        <f t="shared" ref="E63:E83" si="217">IF(D63*14=0,"",D63*14)</f>
        <v/>
      </c>
      <c r="F63" s="102"/>
      <c r="G63" s="6" t="str">
        <f t="shared" ref="G63:G83" si="218">IF(F63*14=0,"",F63*14)</f>
        <v/>
      </c>
      <c r="H63" s="102"/>
      <c r="I63" s="103"/>
      <c r="J63" s="56"/>
      <c r="K63" s="6" t="str">
        <f t="shared" ref="K63:K83" si="219">IF(J63*14=0,"",J63*14)</f>
        <v/>
      </c>
      <c r="L63" s="55"/>
      <c r="M63" s="6" t="str">
        <f t="shared" ref="M63:M83" si="220">IF(L63*14=0,"",L63*14)</f>
        <v/>
      </c>
      <c r="N63" s="55"/>
      <c r="O63" s="59"/>
      <c r="P63" s="55"/>
      <c r="Q63" s="6" t="str">
        <f t="shared" ref="Q63:Q112" si="221">IF(P63*14=0,"",P63*14)</f>
        <v/>
      </c>
      <c r="R63" s="55"/>
      <c r="S63" s="6" t="str">
        <f t="shared" ref="S63:S112" si="222">IF(R63*14=0,"",R63*14)</f>
        <v/>
      </c>
      <c r="T63" s="55"/>
      <c r="U63" s="58"/>
      <c r="V63" s="56"/>
      <c r="W63" s="6" t="str">
        <f t="shared" ref="W63:W83" si="223">IF(V63*14=0,"",V63*14)</f>
        <v/>
      </c>
      <c r="X63" s="55"/>
      <c r="Y63" s="6" t="str">
        <f t="shared" ref="Y63:Y83" si="224">IF(X63*14=0,"",X63*14)</f>
        <v/>
      </c>
      <c r="Z63" s="55"/>
      <c r="AA63" s="59"/>
      <c r="AB63" s="55">
        <v>1</v>
      </c>
      <c r="AC63" s="6">
        <f t="shared" ref="AC63:AC83" si="225">IF(AB63*14=0,"",AB63*14)</f>
        <v>14</v>
      </c>
      <c r="AD63" s="55">
        <v>1</v>
      </c>
      <c r="AE63" s="6">
        <f t="shared" ref="AE63:AE83" si="226">IF(AD63*14=0,"",AD63*14)</f>
        <v>14</v>
      </c>
      <c r="AF63" s="55">
        <v>2</v>
      </c>
      <c r="AG63" s="58" t="s">
        <v>72</v>
      </c>
      <c r="AH63" s="56"/>
      <c r="AI63" s="6" t="str">
        <f t="shared" ref="AI63:AI79" si="227">IF(AH63*14=0,"",AH63*14)</f>
        <v/>
      </c>
      <c r="AJ63" s="55"/>
      <c r="AK63" s="6" t="str">
        <f t="shared" ref="AK63:AK79" si="228">IF(AJ63*14=0,"",AJ63*14)</f>
        <v/>
      </c>
      <c r="AL63" s="55"/>
      <c r="AM63" s="59"/>
      <c r="AN63" s="56"/>
      <c r="AO63" s="6" t="str">
        <f t="shared" ref="AO63:AO83" si="229">IF(AN63*14=0,"",AN63*14)</f>
        <v/>
      </c>
      <c r="AP63" s="57"/>
      <c r="AQ63" s="6" t="str">
        <f t="shared" ref="AQ63:AQ83" si="230">IF(AP63*14=0,"",AP63*14)</f>
        <v/>
      </c>
      <c r="AR63" s="57"/>
      <c r="AS63" s="60"/>
      <c r="AT63" s="55"/>
      <c r="AU63" s="6" t="str">
        <f t="shared" ref="AU63:AU83" si="231">IF(AT63*14=0,"",AT63*14)</f>
        <v/>
      </c>
      <c r="AV63" s="55"/>
      <c r="AW63" s="6" t="str">
        <f t="shared" ref="AW63:AW83" si="232">IF(AV63*14=0,"",AV63*14)</f>
        <v/>
      </c>
      <c r="AX63" s="55"/>
      <c r="AY63" s="55"/>
      <c r="AZ63" s="422"/>
      <c r="BA63" s="422"/>
      <c r="BB63" s="422"/>
      <c r="BC63" s="422"/>
      <c r="BD63" s="423"/>
      <c r="BE63" s="423"/>
      <c r="BF63" s="270" t="s">
        <v>183</v>
      </c>
      <c r="BG63" s="238" t="s">
        <v>91</v>
      </c>
    </row>
    <row r="64" spans="1:59" s="91" customFormat="1" ht="15.75" customHeight="1" x14ac:dyDescent="0.25">
      <c r="A64" s="100" t="s">
        <v>458</v>
      </c>
      <c r="B64" s="394" t="s">
        <v>19</v>
      </c>
      <c r="C64" s="233" t="s">
        <v>457</v>
      </c>
      <c r="D64" s="204"/>
      <c r="E64" s="6"/>
      <c r="F64" s="102"/>
      <c r="G64" s="6"/>
      <c r="H64" s="102"/>
      <c r="I64" s="103"/>
      <c r="J64" s="56">
        <v>1</v>
      </c>
      <c r="K64" s="6">
        <f t="shared" si="219"/>
        <v>14</v>
      </c>
      <c r="L64" s="55">
        <v>1</v>
      </c>
      <c r="M64" s="6">
        <f t="shared" si="220"/>
        <v>14</v>
      </c>
      <c r="N64" s="55">
        <v>3</v>
      </c>
      <c r="O64" s="59" t="s">
        <v>72</v>
      </c>
      <c r="P64" s="55"/>
      <c r="Q64" s="6"/>
      <c r="R64" s="55"/>
      <c r="S64" s="6"/>
      <c r="T64" s="55"/>
      <c r="U64" s="58"/>
      <c r="V64" s="56"/>
      <c r="W64" s="6"/>
      <c r="X64" s="55"/>
      <c r="Y64" s="6"/>
      <c r="Z64" s="55"/>
      <c r="AA64" s="59"/>
      <c r="AB64" s="55"/>
      <c r="AC64" s="6"/>
      <c r="AD64" s="55"/>
      <c r="AE64" s="6"/>
      <c r="AF64" s="55"/>
      <c r="AG64" s="58"/>
      <c r="AH64" s="56"/>
      <c r="AI64" s="6"/>
      <c r="AJ64" s="55"/>
      <c r="AK64" s="6"/>
      <c r="AL64" s="55"/>
      <c r="AM64" s="59"/>
      <c r="AN64" s="56"/>
      <c r="AO64" s="6"/>
      <c r="AP64" s="57"/>
      <c r="AQ64" s="6"/>
      <c r="AR64" s="57"/>
      <c r="AS64" s="60"/>
      <c r="AT64" s="55"/>
      <c r="AU64" s="6"/>
      <c r="AV64" s="55"/>
      <c r="AW64" s="6"/>
      <c r="AX64" s="55"/>
      <c r="AY64" s="55"/>
      <c r="AZ64" s="395"/>
      <c r="BA64" s="396"/>
      <c r="BB64" s="396"/>
      <c r="BC64" s="397"/>
      <c r="BD64" s="398"/>
      <c r="BE64" s="399"/>
      <c r="BF64" s="270"/>
      <c r="BG64" s="238"/>
    </row>
    <row r="65" spans="1:59" s="91" customFormat="1" ht="15.75" customHeight="1" x14ac:dyDescent="0.25">
      <c r="A65" s="100" t="s">
        <v>282</v>
      </c>
      <c r="B65" s="53" t="s">
        <v>19</v>
      </c>
      <c r="C65" s="234" t="s">
        <v>395</v>
      </c>
      <c r="D65" s="204"/>
      <c r="E65" s="6" t="str">
        <f t="shared" si="217"/>
        <v/>
      </c>
      <c r="F65" s="102"/>
      <c r="G65" s="6" t="str">
        <f t="shared" si="218"/>
        <v/>
      </c>
      <c r="H65" s="102"/>
      <c r="I65" s="103"/>
      <c r="J65" s="56"/>
      <c r="K65" s="6" t="str">
        <f t="shared" si="219"/>
        <v/>
      </c>
      <c r="L65" s="55"/>
      <c r="M65" s="6" t="str">
        <f t="shared" si="220"/>
        <v/>
      </c>
      <c r="N65" s="55"/>
      <c r="O65" s="59"/>
      <c r="P65" s="55"/>
      <c r="Q65" s="6" t="str">
        <f t="shared" si="221"/>
        <v/>
      </c>
      <c r="R65" s="55"/>
      <c r="S65" s="6" t="str">
        <f t="shared" si="222"/>
        <v/>
      </c>
      <c r="T65" s="55"/>
      <c r="U65" s="58"/>
      <c r="V65" s="56"/>
      <c r="W65" s="6" t="str">
        <f t="shared" si="223"/>
        <v/>
      </c>
      <c r="X65" s="55"/>
      <c r="Y65" s="6" t="str">
        <f t="shared" si="224"/>
        <v/>
      </c>
      <c r="Z65" s="55"/>
      <c r="AA65" s="59"/>
      <c r="AB65" s="55">
        <v>1</v>
      </c>
      <c r="AC65" s="6">
        <f t="shared" si="225"/>
        <v>14</v>
      </c>
      <c r="AD65" s="55">
        <v>1</v>
      </c>
      <c r="AE65" s="6">
        <f t="shared" si="226"/>
        <v>14</v>
      </c>
      <c r="AF65" s="55">
        <v>2</v>
      </c>
      <c r="AG65" s="58" t="s">
        <v>72</v>
      </c>
      <c r="AH65" s="56"/>
      <c r="AI65" s="6" t="str">
        <f t="shared" si="227"/>
        <v/>
      </c>
      <c r="AJ65" s="55"/>
      <c r="AK65" s="6" t="str">
        <f t="shared" si="228"/>
        <v/>
      </c>
      <c r="AL65" s="55"/>
      <c r="AM65" s="59"/>
      <c r="AN65" s="56"/>
      <c r="AO65" s="6" t="str">
        <f t="shared" si="229"/>
        <v/>
      </c>
      <c r="AP65" s="57"/>
      <c r="AQ65" s="6" t="str">
        <f t="shared" si="230"/>
        <v/>
      </c>
      <c r="AR65" s="57"/>
      <c r="AS65" s="60"/>
      <c r="AT65" s="55"/>
      <c r="AU65" s="6" t="str">
        <f t="shared" si="231"/>
        <v/>
      </c>
      <c r="AV65" s="55"/>
      <c r="AW65" s="6" t="str">
        <f t="shared" si="232"/>
        <v/>
      </c>
      <c r="AX65" s="55"/>
      <c r="AY65" s="55"/>
      <c r="AZ65" s="424"/>
      <c r="BA65" s="425"/>
      <c r="BB65" s="425"/>
      <c r="BC65" s="426"/>
      <c r="BD65" s="430"/>
      <c r="BE65" s="431"/>
      <c r="BF65" s="270" t="s">
        <v>183</v>
      </c>
      <c r="BG65" s="238" t="s">
        <v>91</v>
      </c>
    </row>
    <row r="66" spans="1:59" s="91" customFormat="1" ht="15.75" customHeight="1" x14ac:dyDescent="0.25">
      <c r="A66" s="100" t="s">
        <v>283</v>
      </c>
      <c r="B66" s="256" t="s">
        <v>19</v>
      </c>
      <c r="C66" s="234" t="s">
        <v>95</v>
      </c>
      <c r="D66" s="204"/>
      <c r="E66" s="6" t="str">
        <f t="shared" si="217"/>
        <v/>
      </c>
      <c r="F66" s="102"/>
      <c r="G66" s="6" t="str">
        <f t="shared" si="218"/>
        <v/>
      </c>
      <c r="H66" s="102"/>
      <c r="I66" s="103"/>
      <c r="J66" s="56"/>
      <c r="K66" s="6" t="str">
        <f t="shared" si="219"/>
        <v/>
      </c>
      <c r="L66" s="55"/>
      <c r="M66" s="6" t="str">
        <f t="shared" si="220"/>
        <v/>
      </c>
      <c r="N66" s="55"/>
      <c r="O66" s="59"/>
      <c r="P66" s="55"/>
      <c r="Q66" s="6" t="str">
        <f t="shared" si="221"/>
        <v/>
      </c>
      <c r="R66" s="55"/>
      <c r="S66" s="6" t="str">
        <f t="shared" si="222"/>
        <v/>
      </c>
      <c r="T66" s="55"/>
      <c r="U66" s="58"/>
      <c r="V66" s="56"/>
      <c r="W66" s="6" t="str">
        <f t="shared" si="223"/>
        <v/>
      </c>
      <c r="X66" s="55"/>
      <c r="Y66" s="6" t="str">
        <f t="shared" si="224"/>
        <v/>
      </c>
      <c r="Z66" s="55"/>
      <c r="AA66" s="59"/>
      <c r="AB66" s="55"/>
      <c r="AC66" s="6" t="str">
        <f t="shared" si="225"/>
        <v/>
      </c>
      <c r="AD66" s="55"/>
      <c r="AE66" s="6" t="str">
        <f t="shared" si="226"/>
        <v/>
      </c>
      <c r="AF66" s="55"/>
      <c r="AG66" s="58"/>
      <c r="AH66" s="56">
        <v>1</v>
      </c>
      <c r="AI66" s="6">
        <f t="shared" si="227"/>
        <v>14</v>
      </c>
      <c r="AJ66" s="55">
        <v>1</v>
      </c>
      <c r="AK66" s="6">
        <f t="shared" si="228"/>
        <v>14</v>
      </c>
      <c r="AL66" s="55">
        <v>2</v>
      </c>
      <c r="AM66" s="59" t="s">
        <v>72</v>
      </c>
      <c r="AN66" s="56"/>
      <c r="AO66" s="6" t="str">
        <f t="shared" si="229"/>
        <v/>
      </c>
      <c r="AP66" s="57"/>
      <c r="AQ66" s="6" t="str">
        <f t="shared" si="230"/>
        <v/>
      </c>
      <c r="AR66" s="57"/>
      <c r="AS66" s="60"/>
      <c r="AT66" s="55"/>
      <c r="AU66" s="6" t="str">
        <f t="shared" si="231"/>
        <v/>
      </c>
      <c r="AV66" s="55"/>
      <c r="AW66" s="6" t="str">
        <f t="shared" si="232"/>
        <v/>
      </c>
      <c r="AX66" s="55"/>
      <c r="AY66" s="55"/>
      <c r="AZ66" s="424"/>
      <c r="BA66" s="425"/>
      <c r="BB66" s="425"/>
      <c r="BC66" s="426"/>
      <c r="BD66" s="428"/>
      <c r="BE66" s="429"/>
      <c r="BF66" s="270" t="s">
        <v>183</v>
      </c>
      <c r="BG66" s="238" t="s">
        <v>92</v>
      </c>
    </row>
    <row r="67" spans="1:59" s="91" customFormat="1" ht="15.6" customHeight="1" x14ac:dyDescent="0.25">
      <c r="A67" s="100" t="s">
        <v>284</v>
      </c>
      <c r="B67" s="53" t="s">
        <v>19</v>
      </c>
      <c r="C67" s="234" t="s">
        <v>96</v>
      </c>
      <c r="D67" s="204"/>
      <c r="E67" s="6" t="str">
        <f t="shared" si="217"/>
        <v/>
      </c>
      <c r="F67" s="102"/>
      <c r="G67" s="6" t="str">
        <f t="shared" si="218"/>
        <v/>
      </c>
      <c r="H67" s="102"/>
      <c r="I67" s="103"/>
      <c r="J67" s="56"/>
      <c r="K67" s="6" t="str">
        <f t="shared" si="219"/>
        <v/>
      </c>
      <c r="L67" s="55"/>
      <c r="M67" s="6" t="str">
        <f t="shared" si="220"/>
        <v/>
      </c>
      <c r="N67" s="55"/>
      <c r="O67" s="59"/>
      <c r="P67" s="55"/>
      <c r="Q67" s="6" t="str">
        <f t="shared" si="221"/>
        <v/>
      </c>
      <c r="R67" s="55"/>
      <c r="S67" s="6" t="str">
        <f t="shared" si="222"/>
        <v/>
      </c>
      <c r="T67" s="55"/>
      <c r="U67" s="58"/>
      <c r="V67" s="56"/>
      <c r="W67" s="6" t="str">
        <f t="shared" si="223"/>
        <v/>
      </c>
      <c r="X67" s="55"/>
      <c r="Y67" s="6" t="str">
        <f t="shared" si="224"/>
        <v/>
      </c>
      <c r="Z67" s="55"/>
      <c r="AA67" s="59"/>
      <c r="AB67" s="55"/>
      <c r="AC67" s="6" t="str">
        <f t="shared" si="225"/>
        <v/>
      </c>
      <c r="AD67" s="55"/>
      <c r="AE67" s="6" t="str">
        <f t="shared" si="226"/>
        <v/>
      </c>
      <c r="AF67" s="55"/>
      <c r="AG67" s="58"/>
      <c r="AH67" s="56">
        <v>1</v>
      </c>
      <c r="AI67" s="6">
        <f t="shared" si="227"/>
        <v>14</v>
      </c>
      <c r="AJ67" s="55">
        <v>1</v>
      </c>
      <c r="AK67" s="6">
        <f t="shared" si="228"/>
        <v>14</v>
      </c>
      <c r="AL67" s="55">
        <v>2</v>
      </c>
      <c r="AM67" s="59" t="s">
        <v>72</v>
      </c>
      <c r="AN67" s="56"/>
      <c r="AO67" s="6" t="str">
        <f t="shared" si="229"/>
        <v/>
      </c>
      <c r="AP67" s="57"/>
      <c r="AQ67" s="6" t="str">
        <f t="shared" si="230"/>
        <v/>
      </c>
      <c r="AR67" s="57"/>
      <c r="AS67" s="60"/>
      <c r="AT67" s="55"/>
      <c r="AU67" s="6" t="str">
        <f t="shared" si="231"/>
        <v/>
      </c>
      <c r="AV67" s="55"/>
      <c r="AW67" s="6" t="str">
        <f t="shared" si="232"/>
        <v/>
      </c>
      <c r="AX67" s="55"/>
      <c r="AY67" s="55"/>
      <c r="AZ67" s="427"/>
      <c r="BA67" s="427"/>
      <c r="BB67" s="427"/>
      <c r="BC67" s="427"/>
      <c r="BD67" s="415"/>
      <c r="BE67" s="415"/>
      <c r="BF67" s="270" t="s">
        <v>183</v>
      </c>
      <c r="BG67" s="238" t="s">
        <v>91</v>
      </c>
    </row>
    <row r="68" spans="1:59" s="91" customFormat="1" ht="15.75" customHeight="1" x14ac:dyDescent="0.25">
      <c r="A68" s="100" t="s">
        <v>285</v>
      </c>
      <c r="B68" s="53" t="s">
        <v>19</v>
      </c>
      <c r="C68" s="233" t="s">
        <v>286</v>
      </c>
      <c r="D68" s="204"/>
      <c r="E68" s="6" t="str">
        <f t="shared" si="217"/>
        <v/>
      </c>
      <c r="F68" s="102"/>
      <c r="G68" s="6" t="str">
        <f t="shared" si="218"/>
        <v/>
      </c>
      <c r="H68" s="102"/>
      <c r="I68" s="103"/>
      <c r="J68" s="56"/>
      <c r="K68" s="6" t="str">
        <f t="shared" si="219"/>
        <v/>
      </c>
      <c r="L68" s="55"/>
      <c r="M68" s="6" t="str">
        <f t="shared" si="220"/>
        <v/>
      </c>
      <c r="N68" s="55"/>
      <c r="O68" s="59"/>
      <c r="P68" s="55"/>
      <c r="Q68" s="6" t="str">
        <f t="shared" si="221"/>
        <v/>
      </c>
      <c r="R68" s="55"/>
      <c r="S68" s="6" t="str">
        <f t="shared" si="222"/>
        <v/>
      </c>
      <c r="T68" s="55"/>
      <c r="U68" s="58"/>
      <c r="V68" s="56"/>
      <c r="W68" s="6" t="str">
        <f t="shared" si="223"/>
        <v/>
      </c>
      <c r="X68" s="55"/>
      <c r="Y68" s="6" t="str">
        <f t="shared" si="224"/>
        <v/>
      </c>
      <c r="Z68" s="55"/>
      <c r="AA68" s="59"/>
      <c r="AB68" s="55"/>
      <c r="AC68" s="6" t="str">
        <f t="shared" si="225"/>
        <v/>
      </c>
      <c r="AD68" s="55"/>
      <c r="AE68" s="6" t="str">
        <f t="shared" si="226"/>
        <v/>
      </c>
      <c r="AF68" s="55"/>
      <c r="AG68" s="58"/>
      <c r="AH68" s="56">
        <v>1</v>
      </c>
      <c r="AI68" s="6">
        <f t="shared" si="227"/>
        <v>14</v>
      </c>
      <c r="AJ68" s="55">
        <v>1</v>
      </c>
      <c r="AK68" s="6">
        <f t="shared" si="228"/>
        <v>14</v>
      </c>
      <c r="AL68" s="55">
        <v>2</v>
      </c>
      <c r="AM68" s="59" t="s">
        <v>72</v>
      </c>
      <c r="AN68" s="56"/>
      <c r="AO68" s="6" t="str">
        <f t="shared" si="229"/>
        <v/>
      </c>
      <c r="AP68" s="57"/>
      <c r="AQ68" s="6" t="str">
        <f t="shared" si="230"/>
        <v/>
      </c>
      <c r="AR68" s="57"/>
      <c r="AS68" s="60"/>
      <c r="AT68" s="55"/>
      <c r="AU68" s="6" t="str">
        <f t="shared" si="231"/>
        <v/>
      </c>
      <c r="AV68" s="55"/>
      <c r="AW68" s="6" t="str">
        <f t="shared" si="232"/>
        <v/>
      </c>
      <c r="AX68" s="55"/>
      <c r="AY68" s="55"/>
      <c r="AZ68" s="408"/>
      <c r="BA68" s="409"/>
      <c r="BB68" s="409"/>
      <c r="BC68" s="410"/>
      <c r="BD68" s="406"/>
      <c r="BE68" s="407"/>
      <c r="BF68" s="270" t="s">
        <v>183</v>
      </c>
      <c r="BG68" s="238" t="s">
        <v>250</v>
      </c>
    </row>
    <row r="69" spans="1:59" s="91" customFormat="1" ht="15.75" customHeight="1" x14ac:dyDescent="0.25">
      <c r="A69" s="100" t="s">
        <v>287</v>
      </c>
      <c r="B69" s="53" t="s">
        <v>19</v>
      </c>
      <c r="C69" s="234" t="s">
        <v>97</v>
      </c>
      <c r="D69" s="204"/>
      <c r="E69" s="6" t="str">
        <f t="shared" si="217"/>
        <v/>
      </c>
      <c r="F69" s="102"/>
      <c r="G69" s="6" t="str">
        <f t="shared" si="218"/>
        <v/>
      </c>
      <c r="H69" s="102"/>
      <c r="I69" s="103"/>
      <c r="J69" s="56"/>
      <c r="K69" s="6" t="str">
        <f t="shared" si="219"/>
        <v/>
      </c>
      <c r="L69" s="55"/>
      <c r="M69" s="6" t="str">
        <f t="shared" si="220"/>
        <v/>
      </c>
      <c r="N69" s="55"/>
      <c r="O69" s="59"/>
      <c r="P69" s="55"/>
      <c r="Q69" s="6" t="str">
        <f t="shared" si="221"/>
        <v/>
      </c>
      <c r="R69" s="55"/>
      <c r="S69" s="6" t="str">
        <f t="shared" si="222"/>
        <v/>
      </c>
      <c r="T69" s="55"/>
      <c r="U69" s="58"/>
      <c r="V69" s="56"/>
      <c r="W69" s="6" t="str">
        <f t="shared" si="223"/>
        <v/>
      </c>
      <c r="X69" s="55"/>
      <c r="Y69" s="6" t="str">
        <f t="shared" si="224"/>
        <v/>
      </c>
      <c r="Z69" s="55"/>
      <c r="AA69" s="59"/>
      <c r="AB69" s="55"/>
      <c r="AC69" s="6" t="str">
        <f t="shared" si="225"/>
        <v/>
      </c>
      <c r="AD69" s="55"/>
      <c r="AE69" s="6" t="str">
        <f t="shared" si="226"/>
        <v/>
      </c>
      <c r="AF69" s="55"/>
      <c r="AG69" s="58"/>
      <c r="AH69" s="56">
        <v>1</v>
      </c>
      <c r="AI69" s="6">
        <f t="shared" si="227"/>
        <v>14</v>
      </c>
      <c r="AJ69" s="55">
        <v>1</v>
      </c>
      <c r="AK69" s="6">
        <f t="shared" si="228"/>
        <v>14</v>
      </c>
      <c r="AL69" s="55">
        <v>2</v>
      </c>
      <c r="AM69" s="59" t="s">
        <v>72</v>
      </c>
      <c r="AN69" s="56"/>
      <c r="AO69" s="6" t="str">
        <f t="shared" si="229"/>
        <v/>
      </c>
      <c r="AP69" s="57"/>
      <c r="AQ69" s="6" t="str">
        <f t="shared" si="230"/>
        <v/>
      </c>
      <c r="AR69" s="57"/>
      <c r="AS69" s="60"/>
      <c r="AT69" s="55"/>
      <c r="AU69" s="6" t="str">
        <f t="shared" si="231"/>
        <v/>
      </c>
      <c r="AV69" s="55"/>
      <c r="AW69" s="6" t="str">
        <f t="shared" si="232"/>
        <v/>
      </c>
      <c r="AX69" s="55"/>
      <c r="AY69" s="55"/>
      <c r="AZ69" s="408"/>
      <c r="BA69" s="409"/>
      <c r="BB69" s="409"/>
      <c r="BC69" s="410"/>
      <c r="BD69" s="406"/>
      <c r="BE69" s="407"/>
      <c r="BF69" s="270" t="s">
        <v>183</v>
      </c>
      <c r="BG69" s="238" t="s">
        <v>92</v>
      </c>
    </row>
    <row r="70" spans="1:59" s="91" customFormat="1" ht="15.75" customHeight="1" x14ac:dyDescent="0.25">
      <c r="A70" s="296" t="s">
        <v>289</v>
      </c>
      <c r="B70" s="53" t="s">
        <v>19</v>
      </c>
      <c r="C70" s="332" t="s">
        <v>288</v>
      </c>
      <c r="D70" s="204"/>
      <c r="E70" s="6" t="str">
        <f t="shared" si="217"/>
        <v/>
      </c>
      <c r="F70" s="102"/>
      <c r="G70" s="6" t="str">
        <f t="shared" si="218"/>
        <v/>
      </c>
      <c r="H70" s="102"/>
      <c r="I70" s="103"/>
      <c r="J70" s="56"/>
      <c r="K70" s="6" t="str">
        <f t="shared" si="219"/>
        <v/>
      </c>
      <c r="L70" s="55"/>
      <c r="M70" s="6" t="str">
        <f t="shared" si="220"/>
        <v/>
      </c>
      <c r="N70" s="55"/>
      <c r="O70" s="59"/>
      <c r="P70" s="55"/>
      <c r="Q70" s="6" t="str">
        <f t="shared" si="221"/>
        <v/>
      </c>
      <c r="R70" s="55"/>
      <c r="S70" s="6" t="str">
        <f t="shared" si="222"/>
        <v/>
      </c>
      <c r="T70" s="55"/>
      <c r="U70" s="58"/>
      <c r="V70" s="56"/>
      <c r="W70" s="6" t="str">
        <f t="shared" si="223"/>
        <v/>
      </c>
      <c r="X70" s="55"/>
      <c r="Y70" s="6" t="str">
        <f t="shared" si="224"/>
        <v/>
      </c>
      <c r="Z70" s="55"/>
      <c r="AA70" s="59"/>
      <c r="AB70" s="55"/>
      <c r="AC70" s="6" t="str">
        <f t="shared" si="225"/>
        <v/>
      </c>
      <c r="AD70" s="55"/>
      <c r="AE70" s="6" t="str">
        <f t="shared" si="226"/>
        <v/>
      </c>
      <c r="AF70" s="55"/>
      <c r="AG70" s="58"/>
      <c r="AH70" s="56"/>
      <c r="AI70" s="6" t="str">
        <f t="shared" si="227"/>
        <v/>
      </c>
      <c r="AJ70" s="55"/>
      <c r="AK70" s="6" t="str">
        <f t="shared" si="228"/>
        <v/>
      </c>
      <c r="AL70" s="55"/>
      <c r="AM70" s="59"/>
      <c r="AN70" s="56">
        <v>1</v>
      </c>
      <c r="AO70" s="6">
        <f t="shared" si="229"/>
        <v>14</v>
      </c>
      <c r="AP70" s="57">
        <v>1</v>
      </c>
      <c r="AQ70" s="6">
        <f t="shared" si="230"/>
        <v>14</v>
      </c>
      <c r="AR70" s="57">
        <v>2</v>
      </c>
      <c r="AS70" s="60" t="s">
        <v>72</v>
      </c>
      <c r="AT70" s="55"/>
      <c r="AU70" s="6" t="str">
        <f t="shared" si="231"/>
        <v/>
      </c>
      <c r="AV70" s="55"/>
      <c r="AW70" s="6" t="str">
        <f t="shared" si="232"/>
        <v/>
      </c>
      <c r="AX70" s="55"/>
      <c r="AY70" s="55"/>
      <c r="AZ70" s="408"/>
      <c r="BA70" s="409"/>
      <c r="BB70" s="409"/>
      <c r="BC70" s="410"/>
      <c r="BD70" s="406"/>
      <c r="BE70" s="407"/>
      <c r="BF70" s="270" t="s">
        <v>183</v>
      </c>
      <c r="BG70" s="281" t="s">
        <v>92</v>
      </c>
    </row>
    <row r="71" spans="1:59" s="91" customFormat="1" x14ac:dyDescent="0.25">
      <c r="A71" s="100" t="s">
        <v>290</v>
      </c>
      <c r="B71" s="257" t="s">
        <v>19</v>
      </c>
      <c r="C71" s="235" t="s">
        <v>101</v>
      </c>
      <c r="D71" s="204"/>
      <c r="E71" s="6" t="str">
        <f t="shared" si="217"/>
        <v/>
      </c>
      <c r="F71" s="102"/>
      <c r="G71" s="6" t="str">
        <f t="shared" si="218"/>
        <v/>
      </c>
      <c r="H71" s="102"/>
      <c r="I71" s="103"/>
      <c r="J71" s="56"/>
      <c r="K71" s="6" t="str">
        <f t="shared" si="219"/>
        <v/>
      </c>
      <c r="L71" s="55"/>
      <c r="M71" s="6" t="str">
        <f t="shared" si="220"/>
        <v/>
      </c>
      <c r="N71" s="55"/>
      <c r="O71" s="59"/>
      <c r="P71" s="55"/>
      <c r="Q71" s="6" t="str">
        <f t="shared" si="221"/>
        <v/>
      </c>
      <c r="R71" s="55"/>
      <c r="S71" s="6" t="str">
        <f t="shared" si="222"/>
        <v/>
      </c>
      <c r="T71" s="55"/>
      <c r="U71" s="58"/>
      <c r="V71" s="56"/>
      <c r="W71" s="6" t="str">
        <f t="shared" si="223"/>
        <v/>
      </c>
      <c r="X71" s="55"/>
      <c r="Y71" s="6" t="str">
        <f t="shared" si="224"/>
        <v/>
      </c>
      <c r="Z71" s="55"/>
      <c r="AA71" s="59"/>
      <c r="AB71" s="55"/>
      <c r="AC71" s="6" t="str">
        <f t="shared" si="225"/>
        <v/>
      </c>
      <c r="AD71" s="55"/>
      <c r="AE71" s="6" t="str">
        <f t="shared" si="226"/>
        <v/>
      </c>
      <c r="AF71" s="55"/>
      <c r="AG71" s="58"/>
      <c r="AH71" s="56"/>
      <c r="AI71" s="6" t="str">
        <f t="shared" si="227"/>
        <v/>
      </c>
      <c r="AJ71" s="55"/>
      <c r="AK71" s="6" t="str">
        <f t="shared" si="228"/>
        <v/>
      </c>
      <c r="AL71" s="55"/>
      <c r="AM71" s="59"/>
      <c r="AN71" s="56">
        <v>1</v>
      </c>
      <c r="AO71" s="6">
        <f t="shared" si="229"/>
        <v>14</v>
      </c>
      <c r="AP71" s="57">
        <v>1</v>
      </c>
      <c r="AQ71" s="6">
        <f t="shared" si="230"/>
        <v>14</v>
      </c>
      <c r="AR71" s="57">
        <v>2</v>
      </c>
      <c r="AS71" s="60" t="s">
        <v>72</v>
      </c>
      <c r="AT71" s="55"/>
      <c r="AU71" s="6" t="str">
        <f t="shared" si="231"/>
        <v/>
      </c>
      <c r="AV71" s="55"/>
      <c r="AW71" s="6" t="str">
        <f t="shared" si="232"/>
        <v/>
      </c>
      <c r="AX71" s="55"/>
      <c r="AY71" s="55"/>
      <c r="AZ71" s="408"/>
      <c r="BA71" s="409"/>
      <c r="BB71" s="409"/>
      <c r="BC71" s="410"/>
      <c r="BD71" s="406"/>
      <c r="BE71" s="407"/>
      <c r="BF71" s="270" t="s">
        <v>183</v>
      </c>
      <c r="BG71" s="281" t="s">
        <v>250</v>
      </c>
    </row>
    <row r="72" spans="1:59" s="91" customFormat="1" ht="15.75" customHeight="1" x14ac:dyDescent="0.25">
      <c r="A72" s="100" t="s">
        <v>291</v>
      </c>
      <c r="B72" s="53" t="s">
        <v>19</v>
      </c>
      <c r="C72" s="235" t="s">
        <v>102</v>
      </c>
      <c r="D72" s="204"/>
      <c r="E72" s="6" t="str">
        <f t="shared" si="217"/>
        <v/>
      </c>
      <c r="F72" s="102"/>
      <c r="G72" s="6" t="str">
        <f t="shared" si="218"/>
        <v/>
      </c>
      <c r="H72" s="102"/>
      <c r="I72" s="103"/>
      <c r="J72" s="56"/>
      <c r="K72" s="6" t="str">
        <f t="shared" si="219"/>
        <v/>
      </c>
      <c r="L72" s="55"/>
      <c r="M72" s="6" t="str">
        <f t="shared" si="220"/>
        <v/>
      </c>
      <c r="N72" s="55"/>
      <c r="O72" s="59"/>
      <c r="P72" s="55"/>
      <c r="Q72" s="6" t="str">
        <f t="shared" si="221"/>
        <v/>
      </c>
      <c r="R72" s="55"/>
      <c r="S72" s="6" t="str">
        <f t="shared" si="222"/>
        <v/>
      </c>
      <c r="T72" s="55"/>
      <c r="U72" s="58"/>
      <c r="V72" s="56"/>
      <c r="W72" s="6" t="str">
        <f t="shared" si="223"/>
        <v/>
      </c>
      <c r="X72" s="55"/>
      <c r="Y72" s="6" t="str">
        <f t="shared" si="224"/>
        <v/>
      </c>
      <c r="Z72" s="55"/>
      <c r="AA72" s="59"/>
      <c r="AB72" s="55"/>
      <c r="AC72" s="6" t="str">
        <f t="shared" si="225"/>
        <v/>
      </c>
      <c r="AD72" s="55"/>
      <c r="AE72" s="6" t="str">
        <f t="shared" si="226"/>
        <v/>
      </c>
      <c r="AF72" s="55"/>
      <c r="AG72" s="58"/>
      <c r="AH72" s="56"/>
      <c r="AI72" s="6" t="str">
        <f t="shared" si="227"/>
        <v/>
      </c>
      <c r="AJ72" s="55"/>
      <c r="AK72" s="6" t="str">
        <f t="shared" si="228"/>
        <v/>
      </c>
      <c r="AL72" s="55"/>
      <c r="AM72" s="59"/>
      <c r="AN72" s="56">
        <v>1</v>
      </c>
      <c r="AO72" s="6">
        <f t="shared" si="229"/>
        <v>14</v>
      </c>
      <c r="AP72" s="57">
        <v>1</v>
      </c>
      <c r="AQ72" s="6">
        <f t="shared" si="230"/>
        <v>14</v>
      </c>
      <c r="AR72" s="57">
        <v>2</v>
      </c>
      <c r="AS72" s="60" t="s">
        <v>72</v>
      </c>
      <c r="AT72" s="55"/>
      <c r="AU72" s="6" t="str">
        <f t="shared" si="231"/>
        <v/>
      </c>
      <c r="AV72" s="55"/>
      <c r="AW72" s="6" t="str">
        <f t="shared" si="232"/>
        <v/>
      </c>
      <c r="AX72" s="55"/>
      <c r="AY72" s="55"/>
      <c r="AZ72" s="408"/>
      <c r="BA72" s="409"/>
      <c r="BB72" s="409"/>
      <c r="BC72" s="410"/>
      <c r="BD72" s="406"/>
      <c r="BE72" s="407"/>
      <c r="BF72" s="270" t="s">
        <v>183</v>
      </c>
      <c r="BG72" s="281" t="s">
        <v>250</v>
      </c>
    </row>
    <row r="73" spans="1:59" s="91" customFormat="1" ht="15.75" customHeight="1" x14ac:dyDescent="0.25">
      <c r="A73" s="296" t="s">
        <v>292</v>
      </c>
      <c r="B73" s="53" t="s">
        <v>19</v>
      </c>
      <c r="C73" s="332" t="s">
        <v>293</v>
      </c>
      <c r="D73" s="204"/>
      <c r="E73" s="6" t="str">
        <f t="shared" si="217"/>
        <v/>
      </c>
      <c r="F73" s="102"/>
      <c r="G73" s="6" t="str">
        <f t="shared" si="218"/>
        <v/>
      </c>
      <c r="H73" s="102"/>
      <c r="I73" s="103"/>
      <c r="J73" s="56"/>
      <c r="K73" s="6" t="str">
        <f t="shared" si="219"/>
        <v/>
      </c>
      <c r="L73" s="55"/>
      <c r="M73" s="6" t="str">
        <f t="shared" si="220"/>
        <v/>
      </c>
      <c r="N73" s="55"/>
      <c r="O73" s="59"/>
      <c r="P73" s="55"/>
      <c r="Q73" s="6" t="str">
        <f t="shared" si="221"/>
        <v/>
      </c>
      <c r="R73" s="55"/>
      <c r="S73" s="6" t="str">
        <f t="shared" si="222"/>
        <v/>
      </c>
      <c r="T73" s="55"/>
      <c r="U73" s="58"/>
      <c r="V73" s="56"/>
      <c r="W73" s="6" t="str">
        <f t="shared" si="223"/>
        <v/>
      </c>
      <c r="X73" s="55"/>
      <c r="Y73" s="6" t="str">
        <f t="shared" si="224"/>
        <v/>
      </c>
      <c r="Z73" s="55"/>
      <c r="AA73" s="59"/>
      <c r="AB73" s="55"/>
      <c r="AC73" s="6" t="str">
        <f t="shared" si="225"/>
        <v/>
      </c>
      <c r="AD73" s="55"/>
      <c r="AE73" s="6" t="str">
        <f t="shared" si="226"/>
        <v/>
      </c>
      <c r="AF73" s="55"/>
      <c r="AG73" s="58"/>
      <c r="AH73" s="56"/>
      <c r="AI73" s="6" t="str">
        <f t="shared" si="227"/>
        <v/>
      </c>
      <c r="AJ73" s="55"/>
      <c r="AK73" s="6" t="str">
        <f t="shared" si="228"/>
        <v/>
      </c>
      <c r="AL73" s="55"/>
      <c r="AM73" s="59"/>
      <c r="AN73" s="298">
        <v>1</v>
      </c>
      <c r="AO73" s="6">
        <f t="shared" si="229"/>
        <v>14</v>
      </c>
      <c r="AP73" s="302">
        <v>1</v>
      </c>
      <c r="AQ73" s="6">
        <f t="shared" si="230"/>
        <v>14</v>
      </c>
      <c r="AR73" s="302">
        <v>2</v>
      </c>
      <c r="AS73" s="303" t="s">
        <v>72</v>
      </c>
      <c r="AT73" s="273"/>
      <c r="AU73" s="6" t="str">
        <f t="shared" si="231"/>
        <v/>
      </c>
      <c r="AV73" s="273"/>
      <c r="AW73" s="6" t="str">
        <f t="shared" si="232"/>
        <v/>
      </c>
      <c r="AX73" s="273"/>
      <c r="AY73" s="273"/>
      <c r="AZ73" s="408"/>
      <c r="BA73" s="409"/>
      <c r="BB73" s="409"/>
      <c r="BC73" s="410"/>
      <c r="BD73" s="406"/>
      <c r="BE73" s="407"/>
      <c r="BF73" s="270" t="s">
        <v>183</v>
      </c>
      <c r="BG73" s="281" t="s">
        <v>251</v>
      </c>
    </row>
    <row r="74" spans="1:59" s="91" customFormat="1" ht="15.75" customHeight="1" x14ac:dyDescent="0.25">
      <c r="A74" s="100" t="s">
        <v>294</v>
      </c>
      <c r="B74" s="53" t="s">
        <v>19</v>
      </c>
      <c r="C74" s="236" t="s">
        <v>98</v>
      </c>
      <c r="D74" s="204"/>
      <c r="E74" s="6" t="str">
        <f t="shared" si="217"/>
        <v/>
      </c>
      <c r="F74" s="102"/>
      <c r="G74" s="6" t="str">
        <f t="shared" si="218"/>
        <v/>
      </c>
      <c r="H74" s="102"/>
      <c r="I74" s="103"/>
      <c r="J74" s="56">
        <v>1</v>
      </c>
      <c r="K74" s="6">
        <f t="shared" si="219"/>
        <v>14</v>
      </c>
      <c r="L74" s="55">
        <v>1</v>
      </c>
      <c r="M74" s="6">
        <f t="shared" si="220"/>
        <v>14</v>
      </c>
      <c r="N74" s="55">
        <v>2</v>
      </c>
      <c r="O74" s="59" t="s">
        <v>72</v>
      </c>
      <c r="P74" s="55"/>
      <c r="Q74" s="6" t="str">
        <f t="shared" si="221"/>
        <v/>
      </c>
      <c r="R74" s="55"/>
      <c r="S74" s="6" t="str">
        <f t="shared" si="222"/>
        <v/>
      </c>
      <c r="T74" s="55"/>
      <c r="U74" s="58"/>
      <c r="V74" s="56"/>
      <c r="W74" s="6" t="str">
        <f t="shared" si="223"/>
        <v/>
      </c>
      <c r="X74" s="55"/>
      <c r="Y74" s="6" t="str">
        <f t="shared" si="224"/>
        <v/>
      </c>
      <c r="Z74" s="55"/>
      <c r="AA74" s="59"/>
      <c r="AB74" s="55"/>
      <c r="AC74" s="6" t="str">
        <f t="shared" si="225"/>
        <v/>
      </c>
      <c r="AD74" s="55"/>
      <c r="AE74" s="6" t="str">
        <f t="shared" si="226"/>
        <v/>
      </c>
      <c r="AF74" s="55"/>
      <c r="AG74" s="58"/>
      <c r="AH74" s="56"/>
      <c r="AI74" s="6" t="str">
        <f t="shared" si="227"/>
        <v/>
      </c>
      <c r="AJ74" s="55"/>
      <c r="AK74" s="6" t="str">
        <f t="shared" si="228"/>
        <v/>
      </c>
      <c r="AL74" s="55"/>
      <c r="AM74" s="59"/>
      <c r="AN74" s="56"/>
      <c r="AO74" s="6" t="str">
        <f t="shared" si="229"/>
        <v/>
      </c>
      <c r="AP74" s="57"/>
      <c r="AQ74" s="6" t="str">
        <f t="shared" si="230"/>
        <v/>
      </c>
      <c r="AR74" s="57"/>
      <c r="AS74" s="60"/>
      <c r="AT74" s="55"/>
      <c r="AU74" s="6" t="str">
        <f t="shared" si="231"/>
        <v/>
      </c>
      <c r="AV74" s="55"/>
      <c r="AW74" s="6" t="str">
        <f t="shared" si="232"/>
        <v/>
      </c>
      <c r="AX74" s="55"/>
      <c r="AY74" s="55"/>
      <c r="AZ74" s="408"/>
      <c r="BA74" s="409"/>
      <c r="BB74" s="409"/>
      <c r="BC74" s="410"/>
      <c r="BD74" s="406"/>
      <c r="BE74" s="407"/>
      <c r="BF74" s="270" t="s">
        <v>183</v>
      </c>
      <c r="BG74" s="281" t="s">
        <v>93</v>
      </c>
    </row>
    <row r="75" spans="1:59" s="91" customFormat="1" ht="15.75" customHeight="1" x14ac:dyDescent="0.25">
      <c r="A75" s="100" t="s">
        <v>295</v>
      </c>
      <c r="B75" s="53" t="s">
        <v>19</v>
      </c>
      <c r="C75" s="236" t="s">
        <v>99</v>
      </c>
      <c r="D75" s="204"/>
      <c r="E75" s="6" t="str">
        <f t="shared" si="217"/>
        <v/>
      </c>
      <c r="F75" s="102"/>
      <c r="G75" s="6" t="str">
        <f t="shared" si="218"/>
        <v/>
      </c>
      <c r="H75" s="102"/>
      <c r="I75" s="103"/>
      <c r="J75" s="56">
        <v>1</v>
      </c>
      <c r="K75" s="6">
        <f t="shared" si="219"/>
        <v>14</v>
      </c>
      <c r="L75" s="55">
        <v>1</v>
      </c>
      <c r="M75" s="6">
        <f t="shared" si="220"/>
        <v>14</v>
      </c>
      <c r="N75" s="55">
        <v>2</v>
      </c>
      <c r="O75" s="59" t="s">
        <v>72</v>
      </c>
      <c r="P75" s="55"/>
      <c r="Q75" s="6" t="str">
        <f t="shared" si="221"/>
        <v/>
      </c>
      <c r="R75" s="55"/>
      <c r="S75" s="6" t="str">
        <f t="shared" si="222"/>
        <v/>
      </c>
      <c r="T75" s="55"/>
      <c r="U75" s="58"/>
      <c r="V75" s="56"/>
      <c r="W75" s="6" t="str">
        <f t="shared" si="223"/>
        <v/>
      </c>
      <c r="X75" s="55"/>
      <c r="Y75" s="6" t="str">
        <f t="shared" si="224"/>
        <v/>
      </c>
      <c r="Z75" s="55"/>
      <c r="AA75" s="59"/>
      <c r="AB75" s="55"/>
      <c r="AC75" s="6" t="str">
        <f t="shared" si="225"/>
        <v/>
      </c>
      <c r="AD75" s="55"/>
      <c r="AE75" s="6" t="str">
        <f t="shared" si="226"/>
        <v/>
      </c>
      <c r="AF75" s="55"/>
      <c r="AG75" s="58"/>
      <c r="AH75" s="56"/>
      <c r="AI75" s="6" t="str">
        <f t="shared" si="227"/>
        <v/>
      </c>
      <c r="AJ75" s="55"/>
      <c r="AK75" s="6" t="str">
        <f t="shared" si="228"/>
        <v/>
      </c>
      <c r="AL75" s="55"/>
      <c r="AM75" s="59"/>
      <c r="AN75" s="56"/>
      <c r="AO75" s="6" t="str">
        <f t="shared" si="229"/>
        <v/>
      </c>
      <c r="AP75" s="57"/>
      <c r="AQ75" s="6" t="str">
        <f t="shared" si="230"/>
        <v/>
      </c>
      <c r="AR75" s="57"/>
      <c r="AS75" s="60"/>
      <c r="AT75" s="55"/>
      <c r="AU75" s="6" t="str">
        <f t="shared" si="231"/>
        <v/>
      </c>
      <c r="AV75" s="55"/>
      <c r="AW75" s="6" t="str">
        <f t="shared" si="232"/>
        <v/>
      </c>
      <c r="AX75" s="55"/>
      <c r="AY75" s="55"/>
      <c r="AZ75" s="408"/>
      <c r="BA75" s="409"/>
      <c r="BB75" s="409"/>
      <c r="BC75" s="410"/>
      <c r="BD75" s="406"/>
      <c r="BE75" s="407"/>
      <c r="BF75" s="270" t="s">
        <v>183</v>
      </c>
      <c r="BG75" s="281" t="s">
        <v>91</v>
      </c>
    </row>
    <row r="76" spans="1:59" s="91" customFormat="1" ht="15.75" customHeight="1" x14ac:dyDescent="0.25">
      <c r="A76" s="100" t="s">
        <v>299</v>
      </c>
      <c r="B76" s="53" t="s">
        <v>19</v>
      </c>
      <c r="C76" s="237" t="s">
        <v>197</v>
      </c>
      <c r="D76" s="204"/>
      <c r="E76" s="6" t="str">
        <f t="shared" si="217"/>
        <v/>
      </c>
      <c r="F76" s="102"/>
      <c r="G76" s="6" t="str">
        <f t="shared" si="218"/>
        <v/>
      </c>
      <c r="H76" s="102"/>
      <c r="I76" s="103"/>
      <c r="J76" s="56">
        <v>1</v>
      </c>
      <c r="K76" s="6">
        <f t="shared" si="219"/>
        <v>14</v>
      </c>
      <c r="L76" s="55">
        <v>1</v>
      </c>
      <c r="M76" s="6">
        <f t="shared" si="220"/>
        <v>14</v>
      </c>
      <c r="N76" s="55">
        <v>2</v>
      </c>
      <c r="O76" s="59" t="s">
        <v>72</v>
      </c>
      <c r="P76" s="55"/>
      <c r="Q76" s="6" t="str">
        <f t="shared" si="221"/>
        <v/>
      </c>
      <c r="R76" s="55"/>
      <c r="S76" s="6" t="str">
        <f t="shared" si="222"/>
        <v/>
      </c>
      <c r="T76" s="55"/>
      <c r="U76" s="58"/>
      <c r="V76" s="56"/>
      <c r="W76" s="6" t="str">
        <f t="shared" si="223"/>
        <v/>
      </c>
      <c r="X76" s="55"/>
      <c r="Y76" s="6" t="str">
        <f t="shared" si="224"/>
        <v/>
      </c>
      <c r="Z76" s="55"/>
      <c r="AA76" s="59"/>
      <c r="AB76" s="55"/>
      <c r="AC76" s="6" t="str">
        <f t="shared" si="225"/>
        <v/>
      </c>
      <c r="AD76" s="55"/>
      <c r="AE76" s="6" t="str">
        <f t="shared" si="226"/>
        <v/>
      </c>
      <c r="AF76" s="55"/>
      <c r="AG76" s="58"/>
      <c r="AH76" s="56"/>
      <c r="AI76" s="6" t="str">
        <f t="shared" si="227"/>
        <v/>
      </c>
      <c r="AJ76" s="55"/>
      <c r="AK76" s="6" t="str">
        <f t="shared" si="228"/>
        <v/>
      </c>
      <c r="AL76" s="55"/>
      <c r="AM76" s="59"/>
      <c r="AN76" s="56"/>
      <c r="AO76" s="6" t="str">
        <f t="shared" si="229"/>
        <v/>
      </c>
      <c r="AP76" s="57"/>
      <c r="AQ76" s="6" t="str">
        <f t="shared" si="230"/>
        <v/>
      </c>
      <c r="AR76" s="57"/>
      <c r="AS76" s="60"/>
      <c r="AT76" s="55"/>
      <c r="AU76" s="6" t="str">
        <f t="shared" si="231"/>
        <v/>
      </c>
      <c r="AV76" s="55"/>
      <c r="AW76" s="6" t="str">
        <f t="shared" si="232"/>
        <v/>
      </c>
      <c r="AX76" s="55"/>
      <c r="AY76" s="55"/>
      <c r="AZ76" s="408"/>
      <c r="BA76" s="409"/>
      <c r="BB76" s="409"/>
      <c r="BC76" s="410"/>
      <c r="BD76" s="406"/>
      <c r="BE76" s="407"/>
      <c r="BF76" s="270" t="s">
        <v>183</v>
      </c>
      <c r="BG76" s="281" t="s">
        <v>93</v>
      </c>
    </row>
    <row r="77" spans="1:59" s="91" customFormat="1" x14ac:dyDescent="0.25">
      <c r="A77" s="100" t="s">
        <v>296</v>
      </c>
      <c r="B77" s="258" t="s">
        <v>19</v>
      </c>
      <c r="C77" s="237" t="s">
        <v>100</v>
      </c>
      <c r="D77" s="204"/>
      <c r="E77" s="6" t="str">
        <f t="shared" si="217"/>
        <v/>
      </c>
      <c r="F77" s="102"/>
      <c r="G77" s="6" t="str">
        <f t="shared" si="218"/>
        <v/>
      </c>
      <c r="H77" s="102"/>
      <c r="I77" s="103"/>
      <c r="J77" s="56">
        <v>1</v>
      </c>
      <c r="K77" s="6">
        <f t="shared" si="219"/>
        <v>14</v>
      </c>
      <c r="L77" s="55">
        <v>1</v>
      </c>
      <c r="M77" s="6">
        <f t="shared" si="220"/>
        <v>14</v>
      </c>
      <c r="N77" s="55">
        <v>2</v>
      </c>
      <c r="O77" s="59" t="s">
        <v>72</v>
      </c>
      <c r="P77" s="55"/>
      <c r="Q77" s="6" t="str">
        <f t="shared" si="221"/>
        <v/>
      </c>
      <c r="R77" s="55"/>
      <c r="S77" s="6" t="str">
        <f t="shared" si="222"/>
        <v/>
      </c>
      <c r="T77" s="55"/>
      <c r="U77" s="58"/>
      <c r="V77" s="56"/>
      <c r="W77" s="6" t="str">
        <f t="shared" si="223"/>
        <v/>
      </c>
      <c r="X77" s="55"/>
      <c r="Y77" s="6" t="str">
        <f t="shared" si="224"/>
        <v/>
      </c>
      <c r="Z77" s="55"/>
      <c r="AA77" s="59"/>
      <c r="AB77" s="55"/>
      <c r="AC77" s="6" t="str">
        <f t="shared" si="225"/>
        <v/>
      </c>
      <c r="AD77" s="55"/>
      <c r="AE77" s="6" t="str">
        <f t="shared" si="226"/>
        <v/>
      </c>
      <c r="AF77" s="55"/>
      <c r="AG77" s="58"/>
      <c r="AH77" s="56"/>
      <c r="AI77" s="6" t="str">
        <f t="shared" si="227"/>
        <v/>
      </c>
      <c r="AJ77" s="55"/>
      <c r="AK77" s="6" t="str">
        <f t="shared" si="228"/>
        <v/>
      </c>
      <c r="AL77" s="55"/>
      <c r="AM77" s="59"/>
      <c r="AN77" s="56"/>
      <c r="AO77" s="6" t="str">
        <f t="shared" si="229"/>
        <v/>
      </c>
      <c r="AP77" s="57"/>
      <c r="AQ77" s="6" t="str">
        <f t="shared" si="230"/>
        <v/>
      </c>
      <c r="AR77" s="57"/>
      <c r="AS77" s="60"/>
      <c r="AT77" s="55"/>
      <c r="AU77" s="6" t="str">
        <f t="shared" si="231"/>
        <v/>
      </c>
      <c r="AV77" s="55"/>
      <c r="AW77" s="6" t="str">
        <f t="shared" si="232"/>
        <v/>
      </c>
      <c r="AX77" s="55"/>
      <c r="AY77" s="55"/>
      <c r="AZ77" s="408"/>
      <c r="BA77" s="409"/>
      <c r="BB77" s="409"/>
      <c r="BC77" s="410"/>
      <c r="BD77" s="406"/>
      <c r="BE77" s="407"/>
      <c r="BF77" s="270" t="s">
        <v>183</v>
      </c>
      <c r="BG77" s="238" t="s">
        <v>93</v>
      </c>
    </row>
    <row r="78" spans="1:59" s="91" customFormat="1" x14ac:dyDescent="0.25">
      <c r="A78" s="100" t="s">
        <v>105</v>
      </c>
      <c r="B78" s="53" t="s">
        <v>19</v>
      </c>
      <c r="C78" s="228" t="s">
        <v>167</v>
      </c>
      <c r="D78" s="204"/>
      <c r="E78" s="6" t="str">
        <f t="shared" si="217"/>
        <v/>
      </c>
      <c r="F78" s="102"/>
      <c r="G78" s="6" t="str">
        <f t="shared" si="218"/>
        <v/>
      </c>
      <c r="H78" s="102"/>
      <c r="I78" s="103"/>
      <c r="J78" s="56"/>
      <c r="K78" s="6" t="str">
        <f t="shared" si="219"/>
        <v/>
      </c>
      <c r="L78" s="55"/>
      <c r="M78" s="6" t="str">
        <f t="shared" si="220"/>
        <v/>
      </c>
      <c r="N78" s="55"/>
      <c r="O78" s="59"/>
      <c r="P78" s="55"/>
      <c r="Q78" s="6" t="str">
        <f t="shared" si="221"/>
        <v/>
      </c>
      <c r="R78" s="55"/>
      <c r="S78" s="6" t="str">
        <f t="shared" si="222"/>
        <v/>
      </c>
      <c r="T78" s="55"/>
      <c r="U78" s="58"/>
      <c r="V78" s="56"/>
      <c r="W78" s="6" t="str">
        <f t="shared" si="223"/>
        <v/>
      </c>
      <c r="X78" s="55"/>
      <c r="Y78" s="6" t="str">
        <f t="shared" si="224"/>
        <v/>
      </c>
      <c r="Z78" s="55"/>
      <c r="AA78" s="59"/>
      <c r="AB78" s="55">
        <v>1</v>
      </c>
      <c r="AC78" s="6">
        <f t="shared" si="225"/>
        <v>14</v>
      </c>
      <c r="AD78" s="55">
        <v>1</v>
      </c>
      <c r="AE78" s="6">
        <f t="shared" si="226"/>
        <v>14</v>
      </c>
      <c r="AF78" s="55">
        <v>2</v>
      </c>
      <c r="AG78" s="58" t="s">
        <v>72</v>
      </c>
      <c r="AH78" s="56"/>
      <c r="AI78" s="6" t="str">
        <f t="shared" si="227"/>
        <v/>
      </c>
      <c r="AJ78" s="55"/>
      <c r="AK78" s="6" t="str">
        <f t="shared" si="228"/>
        <v/>
      </c>
      <c r="AL78" s="55"/>
      <c r="AM78" s="59"/>
      <c r="AN78" s="56"/>
      <c r="AO78" s="6" t="str">
        <f t="shared" si="229"/>
        <v/>
      </c>
      <c r="AP78" s="57"/>
      <c r="AQ78" s="6" t="str">
        <f t="shared" si="230"/>
        <v/>
      </c>
      <c r="AR78" s="57"/>
      <c r="AS78" s="60"/>
      <c r="AT78" s="55"/>
      <c r="AU78" s="6" t="str">
        <f t="shared" si="231"/>
        <v/>
      </c>
      <c r="AV78" s="55"/>
      <c r="AW78" s="6" t="str">
        <f t="shared" si="232"/>
        <v/>
      </c>
      <c r="AX78" s="55"/>
      <c r="AY78" s="55"/>
      <c r="AZ78" s="408"/>
      <c r="BA78" s="409"/>
      <c r="BB78" s="409"/>
      <c r="BC78" s="410"/>
      <c r="BD78" s="406"/>
      <c r="BE78" s="407"/>
      <c r="BF78" s="270" t="s">
        <v>129</v>
      </c>
      <c r="BG78" s="238" t="s">
        <v>90</v>
      </c>
    </row>
    <row r="79" spans="1:59" s="91" customFormat="1" ht="15.75" customHeight="1" x14ac:dyDescent="0.25">
      <c r="A79" s="100" t="s">
        <v>297</v>
      </c>
      <c r="B79" s="53" t="s">
        <v>19</v>
      </c>
      <c r="C79" s="203" t="s">
        <v>419</v>
      </c>
      <c r="D79" s="204"/>
      <c r="E79" s="6" t="str">
        <f t="shared" si="217"/>
        <v/>
      </c>
      <c r="F79" s="102"/>
      <c r="G79" s="6" t="str">
        <f t="shared" si="218"/>
        <v/>
      </c>
      <c r="H79" s="102"/>
      <c r="I79" s="103"/>
      <c r="J79" s="56"/>
      <c r="K79" s="6" t="str">
        <f t="shared" si="219"/>
        <v/>
      </c>
      <c r="L79" s="55"/>
      <c r="M79" s="6" t="str">
        <f t="shared" si="220"/>
        <v/>
      </c>
      <c r="N79" s="55"/>
      <c r="O79" s="59"/>
      <c r="P79" s="55"/>
      <c r="Q79" s="6" t="str">
        <f t="shared" si="221"/>
        <v/>
      </c>
      <c r="R79" s="55"/>
      <c r="S79" s="6" t="str">
        <f t="shared" si="222"/>
        <v/>
      </c>
      <c r="T79" s="55"/>
      <c r="U79" s="58"/>
      <c r="V79" s="56"/>
      <c r="W79" s="6" t="str">
        <f t="shared" si="223"/>
        <v/>
      </c>
      <c r="X79" s="55"/>
      <c r="Y79" s="6" t="str">
        <f t="shared" si="224"/>
        <v/>
      </c>
      <c r="Z79" s="55"/>
      <c r="AA79" s="59"/>
      <c r="AB79" s="55"/>
      <c r="AC79" s="6" t="str">
        <f t="shared" si="225"/>
        <v/>
      </c>
      <c r="AD79" s="55"/>
      <c r="AE79" s="6" t="str">
        <f t="shared" si="226"/>
        <v/>
      </c>
      <c r="AF79" s="55"/>
      <c r="AG79" s="58"/>
      <c r="AH79" s="56">
        <v>1</v>
      </c>
      <c r="AI79" s="6">
        <f t="shared" si="227"/>
        <v>14</v>
      </c>
      <c r="AJ79" s="55">
        <v>1</v>
      </c>
      <c r="AK79" s="6">
        <f t="shared" si="228"/>
        <v>14</v>
      </c>
      <c r="AL79" s="55">
        <v>2</v>
      </c>
      <c r="AM79" s="59" t="s">
        <v>72</v>
      </c>
      <c r="AN79" s="56"/>
      <c r="AO79" s="6" t="str">
        <f t="shared" si="229"/>
        <v/>
      </c>
      <c r="AP79" s="55"/>
      <c r="AQ79" s="6" t="str">
        <f t="shared" si="230"/>
        <v/>
      </c>
      <c r="AR79" s="55"/>
      <c r="AS79" s="59"/>
      <c r="AT79" s="55"/>
      <c r="AU79" s="6" t="str">
        <f t="shared" si="231"/>
        <v/>
      </c>
      <c r="AV79" s="55"/>
      <c r="AW79" s="6" t="str">
        <f t="shared" si="232"/>
        <v/>
      </c>
      <c r="AX79" s="55"/>
      <c r="AY79" s="55"/>
      <c r="AZ79" s="408"/>
      <c r="BA79" s="409"/>
      <c r="BB79" s="409"/>
      <c r="BC79" s="410"/>
      <c r="BD79" s="406"/>
      <c r="BE79" s="407"/>
      <c r="BF79" s="270" t="s">
        <v>124</v>
      </c>
      <c r="BG79" s="238" t="s">
        <v>131</v>
      </c>
    </row>
    <row r="80" spans="1:59" s="91" customFormat="1" ht="15.75" customHeight="1" x14ac:dyDescent="0.25">
      <c r="A80" s="100" t="s">
        <v>298</v>
      </c>
      <c r="B80" s="53" t="s">
        <v>19</v>
      </c>
      <c r="C80" s="203" t="s">
        <v>123</v>
      </c>
      <c r="D80" s="204"/>
      <c r="E80" s="6" t="str">
        <f t="shared" si="217"/>
        <v/>
      </c>
      <c r="F80" s="102"/>
      <c r="G80" s="6" t="str">
        <f t="shared" si="218"/>
        <v/>
      </c>
      <c r="H80" s="102"/>
      <c r="I80" s="103"/>
      <c r="J80" s="56"/>
      <c r="K80" s="6" t="str">
        <f t="shared" si="219"/>
        <v/>
      </c>
      <c r="L80" s="55"/>
      <c r="M80" s="6" t="str">
        <f t="shared" si="220"/>
        <v/>
      </c>
      <c r="N80" s="55"/>
      <c r="O80" s="59"/>
      <c r="P80" s="55"/>
      <c r="Q80" s="6" t="str">
        <f t="shared" si="221"/>
        <v/>
      </c>
      <c r="R80" s="55"/>
      <c r="S80" s="6" t="str">
        <f t="shared" si="222"/>
        <v/>
      </c>
      <c r="T80" s="55"/>
      <c r="U80" s="58"/>
      <c r="V80" s="56"/>
      <c r="W80" s="6" t="str">
        <f t="shared" si="223"/>
        <v/>
      </c>
      <c r="X80" s="55"/>
      <c r="Y80" s="6" t="str">
        <f t="shared" si="224"/>
        <v/>
      </c>
      <c r="Z80" s="55"/>
      <c r="AA80" s="59"/>
      <c r="AB80" s="55"/>
      <c r="AC80" s="6" t="str">
        <f t="shared" si="225"/>
        <v/>
      </c>
      <c r="AD80" s="55"/>
      <c r="AE80" s="6" t="str">
        <f t="shared" si="226"/>
        <v/>
      </c>
      <c r="AF80" s="55"/>
      <c r="AG80" s="58"/>
      <c r="AH80" s="56">
        <v>1</v>
      </c>
      <c r="AI80" s="6">
        <f t="shared" ref="AI80:AI88" si="233">IF(AH80*14=0,"",AH80*14)</f>
        <v>14</v>
      </c>
      <c r="AJ80" s="55">
        <v>1</v>
      </c>
      <c r="AK80" s="6">
        <f t="shared" ref="AK80:AK88" si="234">IF(AJ80*14=0,"",AJ80*14)</f>
        <v>14</v>
      </c>
      <c r="AL80" s="55">
        <v>2</v>
      </c>
      <c r="AM80" s="59" t="s">
        <v>72</v>
      </c>
      <c r="AN80" s="56"/>
      <c r="AO80" s="6" t="str">
        <f t="shared" si="229"/>
        <v/>
      </c>
      <c r="AP80" s="55"/>
      <c r="AQ80" s="6" t="str">
        <f t="shared" si="230"/>
        <v/>
      </c>
      <c r="AR80" s="55"/>
      <c r="AS80" s="59"/>
      <c r="AT80" s="55"/>
      <c r="AU80" s="6" t="str">
        <f t="shared" si="231"/>
        <v/>
      </c>
      <c r="AV80" s="55"/>
      <c r="AW80" s="6" t="str">
        <f t="shared" si="232"/>
        <v/>
      </c>
      <c r="AX80" s="55"/>
      <c r="AY80" s="55"/>
      <c r="AZ80" s="249"/>
      <c r="BA80" s="250"/>
      <c r="BB80" s="250"/>
      <c r="BC80" s="251"/>
      <c r="BD80" s="252"/>
      <c r="BE80" s="253"/>
      <c r="BF80" s="270" t="s">
        <v>124</v>
      </c>
      <c r="BG80" s="238" t="s">
        <v>130</v>
      </c>
    </row>
    <row r="81" spans="1:59" s="91" customFormat="1" ht="15.75" customHeight="1" x14ac:dyDescent="0.25">
      <c r="A81" s="100" t="s">
        <v>300</v>
      </c>
      <c r="B81" s="53" t="s">
        <v>19</v>
      </c>
      <c r="C81" s="203" t="s">
        <v>420</v>
      </c>
      <c r="D81" s="204"/>
      <c r="E81" s="6" t="str">
        <f t="shared" si="217"/>
        <v/>
      </c>
      <c r="F81" s="102"/>
      <c r="G81" s="6" t="str">
        <f t="shared" si="218"/>
        <v/>
      </c>
      <c r="H81" s="102"/>
      <c r="I81" s="103"/>
      <c r="J81" s="56"/>
      <c r="K81" s="6" t="str">
        <f t="shared" si="219"/>
        <v/>
      </c>
      <c r="L81" s="55"/>
      <c r="M81" s="6" t="str">
        <f t="shared" si="220"/>
        <v/>
      </c>
      <c r="N81" s="55"/>
      <c r="O81" s="59"/>
      <c r="P81" s="55"/>
      <c r="Q81" s="6" t="str">
        <f t="shared" si="221"/>
        <v/>
      </c>
      <c r="R81" s="55"/>
      <c r="S81" s="6" t="str">
        <f t="shared" si="222"/>
        <v/>
      </c>
      <c r="T81" s="55"/>
      <c r="U81" s="58"/>
      <c r="V81" s="56"/>
      <c r="W81" s="6" t="str">
        <f t="shared" si="223"/>
        <v/>
      </c>
      <c r="X81" s="55"/>
      <c r="Y81" s="6" t="str">
        <f t="shared" si="224"/>
        <v/>
      </c>
      <c r="Z81" s="55"/>
      <c r="AA81" s="59"/>
      <c r="AB81" s="55"/>
      <c r="AC81" s="6" t="str">
        <f t="shared" si="225"/>
        <v/>
      </c>
      <c r="AD81" s="55"/>
      <c r="AE81" s="6" t="str">
        <f t="shared" si="226"/>
        <v/>
      </c>
      <c r="AF81" s="55"/>
      <c r="AG81" s="58"/>
      <c r="AH81" s="56"/>
      <c r="AI81" s="6" t="str">
        <f t="shared" si="233"/>
        <v/>
      </c>
      <c r="AJ81" s="55"/>
      <c r="AK81" s="6" t="str">
        <f t="shared" si="234"/>
        <v/>
      </c>
      <c r="AL81" s="55"/>
      <c r="AM81" s="59"/>
      <c r="AN81" s="56">
        <v>1</v>
      </c>
      <c r="AO81" s="6">
        <f t="shared" ref="AO81" si="235">IF(AN81*14=0,"",AN81*14)</f>
        <v>14</v>
      </c>
      <c r="AP81" s="55">
        <v>1</v>
      </c>
      <c r="AQ81" s="6">
        <f t="shared" ref="AQ81" si="236">IF(AP81*14=0,"",AP81*14)</f>
        <v>14</v>
      </c>
      <c r="AR81" s="55">
        <v>2</v>
      </c>
      <c r="AS81" s="59" t="s">
        <v>72</v>
      </c>
      <c r="AT81" s="55"/>
      <c r="AU81" s="6" t="str">
        <f t="shared" si="231"/>
        <v/>
      </c>
      <c r="AV81" s="55"/>
      <c r="AW81" s="6" t="str">
        <f t="shared" si="232"/>
        <v/>
      </c>
      <c r="AX81" s="55"/>
      <c r="AY81" s="55"/>
      <c r="AZ81" s="408"/>
      <c r="BA81" s="409"/>
      <c r="BB81" s="409"/>
      <c r="BC81" s="410"/>
      <c r="BD81" s="406"/>
      <c r="BE81" s="407"/>
      <c r="BF81" s="270" t="s">
        <v>124</v>
      </c>
      <c r="BG81" s="238" t="s">
        <v>131</v>
      </c>
    </row>
    <row r="82" spans="1:59" s="91" customFormat="1" ht="14.25" customHeight="1" x14ac:dyDescent="0.25">
      <c r="A82" s="100" t="s">
        <v>301</v>
      </c>
      <c r="B82" s="257" t="s">
        <v>19</v>
      </c>
      <c r="C82" s="203" t="s">
        <v>195</v>
      </c>
      <c r="D82" s="204"/>
      <c r="E82" s="6" t="str">
        <f t="shared" si="217"/>
        <v/>
      </c>
      <c r="F82" s="102"/>
      <c r="G82" s="6" t="str">
        <f t="shared" si="218"/>
        <v/>
      </c>
      <c r="H82" s="102"/>
      <c r="I82" s="103"/>
      <c r="J82" s="56"/>
      <c r="K82" s="6" t="str">
        <f t="shared" si="219"/>
        <v/>
      </c>
      <c r="L82" s="55"/>
      <c r="M82" s="6" t="str">
        <f t="shared" si="220"/>
        <v/>
      </c>
      <c r="N82" s="55"/>
      <c r="O82" s="59"/>
      <c r="P82" s="55"/>
      <c r="Q82" s="6" t="str">
        <f t="shared" si="221"/>
        <v/>
      </c>
      <c r="R82" s="55"/>
      <c r="S82" s="6" t="str">
        <f t="shared" si="222"/>
        <v/>
      </c>
      <c r="T82" s="55"/>
      <c r="U82" s="58"/>
      <c r="V82" s="56"/>
      <c r="W82" s="6" t="str">
        <f t="shared" si="223"/>
        <v/>
      </c>
      <c r="X82" s="55"/>
      <c r="Y82" s="6" t="str">
        <f t="shared" si="224"/>
        <v/>
      </c>
      <c r="Z82" s="55"/>
      <c r="AA82" s="59"/>
      <c r="AB82" s="55"/>
      <c r="AC82" s="6" t="str">
        <f t="shared" si="225"/>
        <v/>
      </c>
      <c r="AD82" s="55"/>
      <c r="AE82" s="6" t="str">
        <f t="shared" si="226"/>
        <v/>
      </c>
      <c r="AF82" s="55"/>
      <c r="AG82" s="58"/>
      <c r="AH82" s="56"/>
      <c r="AI82" s="6" t="str">
        <f t="shared" si="233"/>
        <v/>
      </c>
      <c r="AJ82" s="55"/>
      <c r="AK82" s="6" t="str">
        <f t="shared" si="234"/>
        <v/>
      </c>
      <c r="AL82" s="55"/>
      <c r="AM82" s="59"/>
      <c r="AN82" s="56">
        <v>1</v>
      </c>
      <c r="AO82" s="6">
        <f t="shared" si="229"/>
        <v>14</v>
      </c>
      <c r="AP82" s="57">
        <v>1</v>
      </c>
      <c r="AQ82" s="6">
        <f t="shared" si="230"/>
        <v>14</v>
      </c>
      <c r="AR82" s="57">
        <v>2</v>
      </c>
      <c r="AS82" s="60" t="s">
        <v>72</v>
      </c>
      <c r="AT82" s="298"/>
      <c r="AU82" s="6" t="str">
        <f t="shared" si="231"/>
        <v/>
      </c>
      <c r="AV82" s="273"/>
      <c r="AW82" s="6" t="str">
        <f t="shared" si="232"/>
        <v/>
      </c>
      <c r="AX82" s="273"/>
      <c r="AY82" s="299"/>
      <c r="AZ82" s="408"/>
      <c r="BA82" s="409"/>
      <c r="BB82" s="409"/>
      <c r="BC82" s="410"/>
      <c r="BD82" s="406"/>
      <c r="BE82" s="407"/>
      <c r="BF82" s="270" t="s">
        <v>124</v>
      </c>
      <c r="BG82" s="238" t="s">
        <v>132</v>
      </c>
    </row>
    <row r="83" spans="1:59" s="91" customFormat="1" ht="15.6" customHeight="1" x14ac:dyDescent="0.25">
      <c r="A83" s="100" t="s">
        <v>302</v>
      </c>
      <c r="B83" s="53" t="s">
        <v>19</v>
      </c>
      <c r="C83" s="203" t="s">
        <v>421</v>
      </c>
      <c r="D83" s="204"/>
      <c r="E83" s="6" t="str">
        <f t="shared" si="217"/>
        <v/>
      </c>
      <c r="F83" s="102"/>
      <c r="G83" s="6" t="str">
        <f t="shared" si="218"/>
        <v/>
      </c>
      <c r="H83" s="102"/>
      <c r="I83" s="103"/>
      <c r="J83" s="56"/>
      <c r="K83" s="6" t="str">
        <f t="shared" si="219"/>
        <v/>
      </c>
      <c r="L83" s="55"/>
      <c r="M83" s="6" t="str">
        <f t="shared" si="220"/>
        <v/>
      </c>
      <c r="N83" s="55"/>
      <c r="O83" s="59"/>
      <c r="P83" s="55"/>
      <c r="Q83" s="6" t="str">
        <f t="shared" si="221"/>
        <v/>
      </c>
      <c r="R83" s="55"/>
      <c r="S83" s="6" t="str">
        <f t="shared" si="222"/>
        <v/>
      </c>
      <c r="T83" s="55"/>
      <c r="U83" s="58"/>
      <c r="V83" s="56"/>
      <c r="W83" s="6" t="str">
        <f t="shared" si="223"/>
        <v/>
      </c>
      <c r="X83" s="55"/>
      <c r="Y83" s="6" t="str">
        <f t="shared" si="224"/>
        <v/>
      </c>
      <c r="Z83" s="55"/>
      <c r="AA83" s="59"/>
      <c r="AB83" s="55"/>
      <c r="AC83" s="6" t="str">
        <f t="shared" si="225"/>
        <v/>
      </c>
      <c r="AD83" s="55"/>
      <c r="AE83" s="6" t="str">
        <f t="shared" si="226"/>
        <v/>
      </c>
      <c r="AF83" s="55"/>
      <c r="AG83" s="58"/>
      <c r="AH83" s="56"/>
      <c r="AI83" s="6" t="str">
        <f t="shared" si="233"/>
        <v/>
      </c>
      <c r="AJ83" s="55"/>
      <c r="AK83" s="6" t="str">
        <f t="shared" si="234"/>
        <v/>
      </c>
      <c r="AL83" s="55"/>
      <c r="AM83" s="59"/>
      <c r="AN83" s="56">
        <v>1</v>
      </c>
      <c r="AO83" s="6">
        <f t="shared" si="229"/>
        <v>14</v>
      </c>
      <c r="AP83" s="57">
        <v>1</v>
      </c>
      <c r="AQ83" s="6">
        <f t="shared" si="230"/>
        <v>14</v>
      </c>
      <c r="AR83" s="57">
        <v>2</v>
      </c>
      <c r="AS83" s="60" t="s">
        <v>72</v>
      </c>
      <c r="AT83" s="298"/>
      <c r="AU83" s="6" t="str">
        <f t="shared" si="231"/>
        <v/>
      </c>
      <c r="AV83" s="273"/>
      <c r="AW83" s="6" t="str">
        <f t="shared" si="232"/>
        <v/>
      </c>
      <c r="AX83" s="273"/>
      <c r="AY83" s="299"/>
      <c r="AZ83" s="408"/>
      <c r="BA83" s="409"/>
      <c r="BB83" s="409"/>
      <c r="BC83" s="410"/>
      <c r="BD83" s="406"/>
      <c r="BE83" s="407"/>
      <c r="BF83" s="270" t="s">
        <v>124</v>
      </c>
      <c r="BG83" s="238" t="s">
        <v>132</v>
      </c>
    </row>
    <row r="84" spans="1:59" s="91" customFormat="1" ht="15.75" customHeight="1" x14ac:dyDescent="0.25">
      <c r="A84" s="100" t="s">
        <v>303</v>
      </c>
      <c r="B84" s="53" t="s">
        <v>19</v>
      </c>
      <c r="C84" s="203" t="s">
        <v>122</v>
      </c>
      <c r="D84" s="204"/>
      <c r="E84" s="6" t="str">
        <f t="shared" ref="E84:E116" si="237">IF(D84*14=0,"",D84*14)</f>
        <v/>
      </c>
      <c r="F84" s="102"/>
      <c r="G84" s="6" t="str">
        <f t="shared" ref="G84:G116" si="238">IF(F84*14=0,"",F84*14)</f>
        <v/>
      </c>
      <c r="H84" s="102"/>
      <c r="I84" s="103"/>
      <c r="J84" s="56"/>
      <c r="K84" s="6" t="str">
        <f t="shared" ref="K84:K117" si="239">IF(J84*14=0,"",J84*14)</f>
        <v/>
      </c>
      <c r="L84" s="55"/>
      <c r="M84" s="6" t="str">
        <f t="shared" ref="M84:M117" si="240">IF(L84*14=0,"",L84*14)</f>
        <v/>
      </c>
      <c r="N84" s="55"/>
      <c r="O84" s="59"/>
      <c r="P84" s="56">
        <v>1</v>
      </c>
      <c r="Q84" s="6">
        <f t="shared" si="221"/>
        <v>14</v>
      </c>
      <c r="R84" s="55">
        <v>1</v>
      </c>
      <c r="S84" s="6">
        <f t="shared" si="222"/>
        <v>14</v>
      </c>
      <c r="T84" s="55">
        <v>2</v>
      </c>
      <c r="U84" s="59" t="s">
        <v>72</v>
      </c>
      <c r="V84" s="56"/>
      <c r="W84" s="6" t="str">
        <f t="shared" ref="W84:W117" si="241">IF(V84*14=0,"",V84*14)</f>
        <v/>
      </c>
      <c r="X84" s="55"/>
      <c r="Y84" s="6" t="str">
        <f t="shared" ref="Y84:Y117" si="242">IF(X84*14=0,"",X84*14)</f>
        <v/>
      </c>
      <c r="Z84" s="55"/>
      <c r="AA84" s="59"/>
      <c r="AB84" s="55"/>
      <c r="AC84" s="6" t="str">
        <f t="shared" ref="AC84:AC117" si="243">IF(AB84*14=0,"",AB84*14)</f>
        <v/>
      </c>
      <c r="AD84" s="55"/>
      <c r="AE84" s="6" t="str">
        <f t="shared" ref="AE84:AE117" si="244">IF(AD84*14=0,"",AD84*14)</f>
        <v/>
      </c>
      <c r="AF84" s="55"/>
      <c r="AG84" s="58"/>
      <c r="AH84" s="56"/>
      <c r="AI84" s="6" t="str">
        <f t="shared" si="233"/>
        <v/>
      </c>
      <c r="AJ84" s="55"/>
      <c r="AK84" s="6" t="str">
        <f t="shared" si="234"/>
        <v/>
      </c>
      <c r="AL84" s="55"/>
      <c r="AM84" s="59"/>
      <c r="AN84" s="56"/>
      <c r="AO84" s="6" t="str">
        <f t="shared" ref="AO84:AO117" si="245">IF(AN84*14=0,"",AN84*14)</f>
        <v/>
      </c>
      <c r="AP84" s="57"/>
      <c r="AQ84" s="6" t="str">
        <f t="shared" ref="AQ84:AQ117" si="246">IF(AP84*14=0,"",AP84*14)</f>
        <v/>
      </c>
      <c r="AR84" s="57"/>
      <c r="AS84" s="60"/>
      <c r="AT84" s="55"/>
      <c r="AU84" s="6" t="str">
        <f t="shared" ref="AU84:AU117" si="247">IF(AT84*14=0,"",AT84*14)</f>
        <v/>
      </c>
      <c r="AV84" s="55"/>
      <c r="AW84" s="6" t="str">
        <f t="shared" ref="AW84:AW117" si="248">IF(AV84*14=0,"",AV84*14)</f>
        <v/>
      </c>
      <c r="AX84" s="55"/>
      <c r="AY84" s="55"/>
      <c r="AZ84" s="408"/>
      <c r="BA84" s="409"/>
      <c r="BB84" s="409"/>
      <c r="BC84" s="410"/>
      <c r="BD84" s="406"/>
      <c r="BE84" s="407"/>
      <c r="BF84" s="270" t="s">
        <v>124</v>
      </c>
      <c r="BG84" s="238" t="s">
        <v>128</v>
      </c>
    </row>
    <row r="85" spans="1:59" s="91" customFormat="1" ht="15.75" customHeight="1" x14ac:dyDescent="0.25">
      <c r="A85" s="100" t="s">
        <v>304</v>
      </c>
      <c r="B85" s="53" t="s">
        <v>19</v>
      </c>
      <c r="C85" s="203" t="s">
        <v>157</v>
      </c>
      <c r="D85" s="204"/>
      <c r="E85" s="6" t="str">
        <f t="shared" si="237"/>
        <v/>
      </c>
      <c r="F85" s="102"/>
      <c r="G85" s="6" t="str">
        <f t="shared" si="238"/>
        <v/>
      </c>
      <c r="H85" s="102"/>
      <c r="I85" s="103"/>
      <c r="J85" s="56"/>
      <c r="K85" s="6" t="str">
        <f t="shared" si="239"/>
        <v/>
      </c>
      <c r="L85" s="55"/>
      <c r="M85" s="6" t="str">
        <f t="shared" si="240"/>
        <v/>
      </c>
      <c r="N85" s="55"/>
      <c r="O85" s="59"/>
      <c r="P85" s="55"/>
      <c r="Q85" s="6" t="str">
        <f t="shared" si="221"/>
        <v/>
      </c>
      <c r="R85" s="55"/>
      <c r="S85" s="6" t="str">
        <f t="shared" si="222"/>
        <v/>
      </c>
      <c r="T85" s="55"/>
      <c r="U85" s="58"/>
      <c r="V85" s="56"/>
      <c r="W85" s="6" t="str">
        <f t="shared" si="241"/>
        <v/>
      </c>
      <c r="X85" s="55"/>
      <c r="Y85" s="6" t="str">
        <f t="shared" si="242"/>
        <v/>
      </c>
      <c r="Z85" s="55"/>
      <c r="AA85" s="59"/>
      <c r="AB85" s="56">
        <v>1</v>
      </c>
      <c r="AC85" s="6">
        <f t="shared" si="243"/>
        <v>14</v>
      </c>
      <c r="AD85" s="55">
        <v>1</v>
      </c>
      <c r="AE85" s="6">
        <f t="shared" si="244"/>
        <v>14</v>
      </c>
      <c r="AF85" s="55">
        <v>2</v>
      </c>
      <c r="AG85" s="59" t="s">
        <v>72</v>
      </c>
      <c r="AH85" s="56"/>
      <c r="AI85" s="6" t="str">
        <f t="shared" si="233"/>
        <v/>
      </c>
      <c r="AJ85" s="55"/>
      <c r="AK85" s="6" t="str">
        <f t="shared" si="234"/>
        <v/>
      </c>
      <c r="AL85" s="55"/>
      <c r="AM85" s="59"/>
      <c r="AN85" s="56"/>
      <c r="AO85" s="6" t="str">
        <f t="shared" si="245"/>
        <v/>
      </c>
      <c r="AP85" s="57"/>
      <c r="AQ85" s="6" t="str">
        <f t="shared" si="246"/>
        <v/>
      </c>
      <c r="AR85" s="57"/>
      <c r="AS85" s="60"/>
      <c r="AT85" s="55"/>
      <c r="AU85" s="6" t="str">
        <f t="shared" si="247"/>
        <v/>
      </c>
      <c r="AV85" s="55"/>
      <c r="AW85" s="6" t="str">
        <f t="shared" si="248"/>
        <v/>
      </c>
      <c r="AX85" s="55"/>
      <c r="AY85" s="55"/>
      <c r="AZ85" s="259"/>
      <c r="BA85" s="260"/>
      <c r="BB85" s="260"/>
      <c r="BC85" s="261"/>
      <c r="BD85" s="254"/>
      <c r="BE85" s="255"/>
      <c r="BF85" s="270" t="s">
        <v>124</v>
      </c>
      <c r="BG85" s="238" t="s">
        <v>139</v>
      </c>
    </row>
    <row r="86" spans="1:59" s="91" customFormat="1" ht="15.75" customHeight="1" x14ac:dyDescent="0.25">
      <c r="A86" s="100" t="s">
        <v>412</v>
      </c>
      <c r="B86" s="53" t="s">
        <v>19</v>
      </c>
      <c r="C86" s="244" t="s">
        <v>262</v>
      </c>
      <c r="D86" s="204"/>
      <c r="E86" s="6"/>
      <c r="F86" s="102"/>
      <c r="G86" s="6"/>
      <c r="H86" s="102"/>
      <c r="I86" s="103"/>
      <c r="J86" s="56"/>
      <c r="K86" s="6"/>
      <c r="L86" s="55"/>
      <c r="M86" s="6"/>
      <c r="N86" s="55"/>
      <c r="O86" s="59"/>
      <c r="P86" s="55"/>
      <c r="Q86" s="6" t="str">
        <f t="shared" si="221"/>
        <v/>
      </c>
      <c r="R86" s="55"/>
      <c r="S86" s="6" t="str">
        <f t="shared" si="222"/>
        <v/>
      </c>
      <c r="T86" s="55"/>
      <c r="U86" s="58"/>
      <c r="V86" s="56"/>
      <c r="W86" s="6"/>
      <c r="X86" s="55"/>
      <c r="Y86" s="6"/>
      <c r="Z86" s="55"/>
      <c r="AA86" s="59"/>
      <c r="AB86" s="55"/>
      <c r="AC86" s="6"/>
      <c r="AD86" s="55"/>
      <c r="AE86" s="6"/>
      <c r="AF86" s="55"/>
      <c r="AG86" s="58"/>
      <c r="AH86" s="56"/>
      <c r="AI86" s="6" t="str">
        <f t="shared" si="233"/>
        <v/>
      </c>
      <c r="AJ86" s="55"/>
      <c r="AK86" s="6" t="str">
        <f t="shared" si="234"/>
        <v/>
      </c>
      <c r="AL86" s="55"/>
      <c r="AM86" s="59"/>
      <c r="AN86" s="298">
        <v>1</v>
      </c>
      <c r="AO86" s="6">
        <f t="shared" si="245"/>
        <v>14</v>
      </c>
      <c r="AP86" s="273">
        <v>1</v>
      </c>
      <c r="AQ86" s="6">
        <f t="shared" si="246"/>
        <v>14</v>
      </c>
      <c r="AR86" s="302">
        <v>2</v>
      </c>
      <c r="AS86" s="299" t="s">
        <v>72</v>
      </c>
      <c r="AT86" s="55"/>
      <c r="AU86" s="6"/>
      <c r="AV86" s="55"/>
      <c r="AW86" s="6"/>
      <c r="AX86" s="55"/>
      <c r="AY86" s="55"/>
      <c r="AZ86" s="304"/>
      <c r="BA86" s="305"/>
      <c r="BB86" s="305"/>
      <c r="BC86" s="306"/>
      <c r="BD86" s="307"/>
      <c r="BE86" s="308"/>
      <c r="BF86" s="270" t="s">
        <v>464</v>
      </c>
      <c r="BG86" s="238" t="s">
        <v>426</v>
      </c>
    </row>
    <row r="87" spans="1:59" s="91" customFormat="1" ht="15.75" customHeight="1" x14ac:dyDescent="0.25">
      <c r="A87" s="100" t="s">
        <v>413</v>
      </c>
      <c r="B87" s="51" t="s">
        <v>19</v>
      </c>
      <c r="C87" s="244" t="s">
        <v>263</v>
      </c>
      <c r="D87" s="204"/>
      <c r="E87" s="6"/>
      <c r="F87" s="102"/>
      <c r="G87" s="6"/>
      <c r="H87" s="102"/>
      <c r="I87" s="103"/>
      <c r="J87" s="56"/>
      <c r="K87" s="6"/>
      <c r="L87" s="55"/>
      <c r="M87" s="6"/>
      <c r="N87" s="55"/>
      <c r="O87" s="59"/>
      <c r="P87" s="55"/>
      <c r="Q87" s="6" t="str">
        <f t="shared" si="221"/>
        <v/>
      </c>
      <c r="R87" s="55"/>
      <c r="S87" s="6" t="str">
        <f t="shared" si="222"/>
        <v/>
      </c>
      <c r="T87" s="55"/>
      <c r="U87" s="58"/>
      <c r="V87" s="56"/>
      <c r="W87" s="6"/>
      <c r="X87" s="55"/>
      <c r="Y87" s="6"/>
      <c r="Z87" s="55"/>
      <c r="AA87" s="59"/>
      <c r="AB87" s="55"/>
      <c r="AC87" s="6"/>
      <c r="AD87" s="55"/>
      <c r="AE87" s="6"/>
      <c r="AF87" s="55"/>
      <c r="AG87" s="58"/>
      <c r="AH87" s="56">
        <v>1</v>
      </c>
      <c r="AI87" s="6">
        <f t="shared" si="233"/>
        <v>14</v>
      </c>
      <c r="AJ87" s="55">
        <v>1</v>
      </c>
      <c r="AK87" s="6">
        <f t="shared" si="234"/>
        <v>14</v>
      </c>
      <c r="AL87" s="55">
        <v>2</v>
      </c>
      <c r="AM87" s="59" t="s">
        <v>72</v>
      </c>
      <c r="AN87" s="331"/>
      <c r="AO87" s="6"/>
      <c r="AP87" s="329"/>
      <c r="AQ87" s="6"/>
      <c r="AR87" s="329"/>
      <c r="AS87" s="330"/>
      <c r="AT87" s="55"/>
      <c r="AU87" s="6"/>
      <c r="AV87" s="55"/>
      <c r="AW87" s="6"/>
      <c r="AX87" s="55"/>
      <c r="AY87" s="55"/>
      <c r="AZ87" s="324"/>
      <c r="BA87" s="325"/>
      <c r="BB87" s="325"/>
      <c r="BC87" s="326"/>
      <c r="BD87" s="327"/>
      <c r="BE87" s="328"/>
      <c r="BF87" s="270" t="s">
        <v>124</v>
      </c>
      <c r="BG87" s="238" t="s">
        <v>130</v>
      </c>
    </row>
    <row r="88" spans="1:59" s="91" customFormat="1" ht="15.75" customHeight="1" x14ac:dyDescent="0.25">
      <c r="A88" s="100" t="s">
        <v>305</v>
      </c>
      <c r="B88" s="51" t="s">
        <v>19</v>
      </c>
      <c r="C88" s="244" t="s">
        <v>154</v>
      </c>
      <c r="D88" s="204"/>
      <c r="E88" s="6"/>
      <c r="F88" s="102"/>
      <c r="G88" s="6"/>
      <c r="H88" s="102"/>
      <c r="I88" s="103"/>
      <c r="J88" s="56"/>
      <c r="K88" s="6"/>
      <c r="L88" s="55"/>
      <c r="M88" s="6"/>
      <c r="N88" s="55"/>
      <c r="O88" s="59"/>
      <c r="P88" s="55"/>
      <c r="Q88" s="6" t="str">
        <f t="shared" si="221"/>
        <v/>
      </c>
      <c r="R88" s="55"/>
      <c r="S88" s="6" t="str">
        <f t="shared" si="222"/>
        <v/>
      </c>
      <c r="T88" s="55"/>
      <c r="U88" s="58"/>
      <c r="V88" s="56"/>
      <c r="W88" s="6"/>
      <c r="X88" s="55"/>
      <c r="Y88" s="6"/>
      <c r="Z88" s="55"/>
      <c r="AA88" s="59"/>
      <c r="AB88" s="55"/>
      <c r="AC88" s="6"/>
      <c r="AD88" s="55"/>
      <c r="AE88" s="6"/>
      <c r="AF88" s="55"/>
      <c r="AG88" s="58"/>
      <c r="AH88" s="56">
        <v>1</v>
      </c>
      <c r="AI88" s="6">
        <f t="shared" si="233"/>
        <v>14</v>
      </c>
      <c r="AJ88" s="55">
        <v>1</v>
      </c>
      <c r="AK88" s="6">
        <f t="shared" si="234"/>
        <v>14</v>
      </c>
      <c r="AL88" s="55">
        <v>2</v>
      </c>
      <c r="AM88" s="59" t="s">
        <v>72</v>
      </c>
      <c r="AN88" s="333"/>
      <c r="AO88" s="6"/>
      <c r="AP88" s="334"/>
      <c r="AQ88" s="6"/>
      <c r="AR88" s="334"/>
      <c r="AS88" s="335"/>
      <c r="AT88" s="55"/>
      <c r="AU88" s="6"/>
      <c r="AV88" s="55"/>
      <c r="AW88" s="6"/>
      <c r="AX88" s="55"/>
      <c r="AY88" s="55"/>
      <c r="AZ88" s="314"/>
      <c r="BA88" s="315"/>
      <c r="BB88" s="315"/>
      <c r="BC88" s="316"/>
      <c r="BD88" s="317"/>
      <c r="BE88" s="318"/>
      <c r="BF88" s="270" t="s">
        <v>124</v>
      </c>
      <c r="BG88" s="238" t="s">
        <v>414</v>
      </c>
    </row>
    <row r="89" spans="1:59" s="91" customFormat="1" ht="15.75" customHeight="1" x14ac:dyDescent="0.25">
      <c r="A89" s="100" t="s">
        <v>306</v>
      </c>
      <c r="B89" s="53" t="s">
        <v>19</v>
      </c>
      <c r="C89" s="203" t="s">
        <v>158</v>
      </c>
      <c r="D89" s="204"/>
      <c r="E89" s="6" t="str">
        <f t="shared" si="237"/>
        <v/>
      </c>
      <c r="F89" s="102"/>
      <c r="G89" s="6" t="str">
        <f t="shared" si="238"/>
        <v/>
      </c>
      <c r="H89" s="102"/>
      <c r="I89" s="103"/>
      <c r="J89" s="56"/>
      <c r="K89" s="6" t="str">
        <f t="shared" si="239"/>
        <v/>
      </c>
      <c r="L89" s="55"/>
      <c r="M89" s="6" t="str">
        <f t="shared" si="240"/>
        <v/>
      </c>
      <c r="N89" s="55"/>
      <c r="O89" s="59"/>
      <c r="P89" s="55"/>
      <c r="Q89" s="6" t="str">
        <f t="shared" si="221"/>
        <v/>
      </c>
      <c r="R89" s="55"/>
      <c r="S89" s="6" t="str">
        <f t="shared" si="222"/>
        <v/>
      </c>
      <c r="T89" s="55"/>
      <c r="U89" s="58"/>
      <c r="V89" s="56"/>
      <c r="W89" s="6" t="str">
        <f t="shared" si="241"/>
        <v/>
      </c>
      <c r="X89" s="55"/>
      <c r="Y89" s="6" t="str">
        <f t="shared" si="242"/>
        <v/>
      </c>
      <c r="Z89" s="55"/>
      <c r="AA89" s="59"/>
      <c r="AB89" s="55"/>
      <c r="AC89" s="6" t="str">
        <f t="shared" si="243"/>
        <v/>
      </c>
      <c r="AD89" s="55"/>
      <c r="AE89" s="6" t="str">
        <f t="shared" si="244"/>
        <v/>
      </c>
      <c r="AF89" s="55"/>
      <c r="AG89" s="58"/>
      <c r="AH89" s="56">
        <v>1</v>
      </c>
      <c r="AI89" s="6">
        <f t="shared" ref="AI89:AI117" si="249">IF(AH89*14=0,"",AH89*14)</f>
        <v>14</v>
      </c>
      <c r="AJ89" s="55">
        <v>1</v>
      </c>
      <c r="AK89" s="6">
        <f t="shared" ref="AK89:AK117" si="250">IF(AJ89*14=0,"",AJ89*14)</f>
        <v>14</v>
      </c>
      <c r="AL89" s="55">
        <v>2</v>
      </c>
      <c r="AM89" s="59" t="s">
        <v>72</v>
      </c>
      <c r="AN89" s="56"/>
      <c r="AO89" s="6" t="str">
        <f t="shared" si="245"/>
        <v/>
      </c>
      <c r="AP89" s="55"/>
      <c r="AQ89" s="6" t="str">
        <f t="shared" si="246"/>
        <v/>
      </c>
      <c r="AR89" s="55"/>
      <c r="AS89" s="59"/>
      <c r="AT89" s="55"/>
      <c r="AU89" s="6" t="str">
        <f t="shared" si="247"/>
        <v/>
      </c>
      <c r="AV89" s="55"/>
      <c r="AW89" s="6" t="str">
        <f t="shared" si="248"/>
        <v/>
      </c>
      <c r="AX89" s="55"/>
      <c r="AY89" s="55"/>
      <c r="AZ89" s="262"/>
      <c r="BA89" s="263"/>
      <c r="BB89" s="263"/>
      <c r="BC89" s="264"/>
      <c r="BD89" s="252"/>
      <c r="BE89" s="253"/>
      <c r="BF89" s="270" t="s">
        <v>124</v>
      </c>
      <c r="BG89" s="238" t="s">
        <v>159</v>
      </c>
    </row>
    <row r="90" spans="1:59" s="91" customFormat="1" ht="15.75" customHeight="1" x14ac:dyDescent="0.25">
      <c r="A90" s="100" t="s">
        <v>307</v>
      </c>
      <c r="B90" s="53" t="s">
        <v>19</v>
      </c>
      <c r="C90" s="203" t="s">
        <v>160</v>
      </c>
      <c r="D90" s="204"/>
      <c r="E90" s="6" t="str">
        <f t="shared" si="237"/>
        <v/>
      </c>
      <c r="F90" s="102"/>
      <c r="G90" s="6" t="str">
        <f t="shared" si="238"/>
        <v/>
      </c>
      <c r="H90" s="102"/>
      <c r="I90" s="103"/>
      <c r="J90" s="56"/>
      <c r="K90" s="6" t="str">
        <f t="shared" si="239"/>
        <v/>
      </c>
      <c r="L90" s="55"/>
      <c r="M90" s="6" t="str">
        <f t="shared" si="240"/>
        <v/>
      </c>
      <c r="N90" s="55"/>
      <c r="O90" s="59"/>
      <c r="P90" s="55"/>
      <c r="Q90" s="6" t="str">
        <f t="shared" si="221"/>
        <v/>
      </c>
      <c r="R90" s="55"/>
      <c r="S90" s="6" t="str">
        <f t="shared" si="222"/>
        <v/>
      </c>
      <c r="T90" s="55"/>
      <c r="U90" s="58"/>
      <c r="V90" s="56"/>
      <c r="W90" s="6" t="str">
        <f t="shared" si="241"/>
        <v/>
      </c>
      <c r="X90" s="55"/>
      <c r="Y90" s="6" t="str">
        <f t="shared" si="242"/>
        <v/>
      </c>
      <c r="Z90" s="55"/>
      <c r="AA90" s="59"/>
      <c r="AB90" s="55"/>
      <c r="AC90" s="6" t="str">
        <f t="shared" si="243"/>
        <v/>
      </c>
      <c r="AD90" s="55"/>
      <c r="AE90" s="6" t="str">
        <f t="shared" si="244"/>
        <v/>
      </c>
      <c r="AF90" s="55"/>
      <c r="AG90" s="58"/>
      <c r="AH90" s="56">
        <v>1</v>
      </c>
      <c r="AI90" s="6">
        <f t="shared" si="249"/>
        <v>14</v>
      </c>
      <c r="AJ90" s="55">
        <v>1</v>
      </c>
      <c r="AK90" s="6">
        <f t="shared" si="250"/>
        <v>14</v>
      </c>
      <c r="AL90" s="55">
        <v>2</v>
      </c>
      <c r="AM90" s="59" t="s">
        <v>72</v>
      </c>
      <c r="AN90" s="56"/>
      <c r="AO90" s="6" t="str">
        <f t="shared" si="245"/>
        <v/>
      </c>
      <c r="AP90" s="55"/>
      <c r="AQ90" s="6" t="str">
        <f t="shared" si="246"/>
        <v/>
      </c>
      <c r="AR90" s="55"/>
      <c r="AS90" s="59"/>
      <c r="AT90" s="55"/>
      <c r="AU90" s="6" t="str">
        <f t="shared" si="247"/>
        <v/>
      </c>
      <c r="AV90" s="55"/>
      <c r="AW90" s="6" t="str">
        <f t="shared" si="248"/>
        <v/>
      </c>
      <c r="AX90" s="55"/>
      <c r="AY90" s="55"/>
      <c r="AZ90" s="262"/>
      <c r="BA90" s="263"/>
      <c r="BB90" s="263"/>
      <c r="BC90" s="264"/>
      <c r="BD90" s="252"/>
      <c r="BE90" s="253"/>
      <c r="BF90" s="270" t="s">
        <v>124</v>
      </c>
      <c r="BG90" s="238" t="s">
        <v>126</v>
      </c>
    </row>
    <row r="91" spans="1:59" s="91" customFormat="1" ht="15.75" customHeight="1" x14ac:dyDescent="0.25">
      <c r="A91" s="100" t="s">
        <v>309</v>
      </c>
      <c r="B91" s="53" t="s">
        <v>19</v>
      </c>
      <c r="C91" s="203" t="s">
        <v>161</v>
      </c>
      <c r="D91" s="204"/>
      <c r="E91" s="6" t="str">
        <f t="shared" si="237"/>
        <v/>
      </c>
      <c r="F91" s="102"/>
      <c r="G91" s="6" t="str">
        <f t="shared" si="238"/>
        <v/>
      </c>
      <c r="H91" s="102"/>
      <c r="I91" s="103"/>
      <c r="J91" s="56"/>
      <c r="K91" s="6" t="str">
        <f t="shared" si="239"/>
        <v/>
      </c>
      <c r="L91" s="55"/>
      <c r="M91" s="6" t="str">
        <f t="shared" si="240"/>
        <v/>
      </c>
      <c r="N91" s="55"/>
      <c r="O91" s="59"/>
      <c r="P91" s="55"/>
      <c r="Q91" s="6" t="str">
        <f t="shared" si="221"/>
        <v/>
      </c>
      <c r="R91" s="55"/>
      <c r="S91" s="6" t="str">
        <f t="shared" si="222"/>
        <v/>
      </c>
      <c r="T91" s="55"/>
      <c r="U91" s="58"/>
      <c r="V91" s="56"/>
      <c r="W91" s="6" t="str">
        <f t="shared" si="241"/>
        <v/>
      </c>
      <c r="X91" s="55"/>
      <c r="Y91" s="6" t="str">
        <f t="shared" si="242"/>
        <v/>
      </c>
      <c r="Z91" s="55"/>
      <c r="AA91" s="59"/>
      <c r="AB91" s="55"/>
      <c r="AC91" s="6" t="str">
        <f t="shared" si="243"/>
        <v/>
      </c>
      <c r="AD91" s="55"/>
      <c r="AE91" s="6" t="str">
        <f t="shared" si="244"/>
        <v/>
      </c>
      <c r="AF91" s="55"/>
      <c r="AG91" s="58"/>
      <c r="AH91" s="56"/>
      <c r="AI91" s="6" t="str">
        <f t="shared" si="249"/>
        <v/>
      </c>
      <c r="AJ91" s="55"/>
      <c r="AK91" s="6" t="str">
        <f t="shared" si="250"/>
        <v/>
      </c>
      <c r="AL91" s="55"/>
      <c r="AM91" s="59"/>
      <c r="AN91" s="56">
        <v>1</v>
      </c>
      <c r="AO91" s="6">
        <f t="shared" si="245"/>
        <v>14</v>
      </c>
      <c r="AP91" s="55">
        <v>1</v>
      </c>
      <c r="AQ91" s="6">
        <f t="shared" si="246"/>
        <v>14</v>
      </c>
      <c r="AR91" s="55">
        <v>2</v>
      </c>
      <c r="AS91" s="59" t="s">
        <v>72</v>
      </c>
      <c r="AT91" s="55"/>
      <c r="AU91" s="6" t="str">
        <f t="shared" si="247"/>
        <v/>
      </c>
      <c r="AV91" s="55"/>
      <c r="AW91" s="6" t="str">
        <f t="shared" si="248"/>
        <v/>
      </c>
      <c r="AX91" s="55"/>
      <c r="AY91" s="58"/>
      <c r="AZ91" s="249"/>
      <c r="BA91" s="250"/>
      <c r="BB91" s="250"/>
      <c r="BC91" s="251"/>
      <c r="BD91" s="252"/>
      <c r="BE91" s="253"/>
      <c r="BF91" s="270" t="s">
        <v>124</v>
      </c>
      <c r="BG91" s="238" t="s">
        <v>139</v>
      </c>
    </row>
    <row r="92" spans="1:59" s="91" customFormat="1" ht="15.75" customHeight="1" x14ac:dyDescent="0.25">
      <c r="A92" s="100" t="s">
        <v>310</v>
      </c>
      <c r="B92" s="53" t="s">
        <v>19</v>
      </c>
      <c r="C92" s="203" t="s">
        <v>308</v>
      </c>
      <c r="D92" s="204"/>
      <c r="E92" s="6"/>
      <c r="F92" s="102"/>
      <c r="G92" s="6"/>
      <c r="H92" s="102"/>
      <c r="I92" s="103"/>
      <c r="J92" s="56"/>
      <c r="K92" s="6"/>
      <c r="L92" s="55"/>
      <c r="M92" s="6"/>
      <c r="N92" s="55"/>
      <c r="O92" s="59"/>
      <c r="P92" s="55"/>
      <c r="Q92" s="6" t="str">
        <f t="shared" si="221"/>
        <v/>
      </c>
      <c r="R92" s="55"/>
      <c r="S92" s="6" t="str">
        <f t="shared" si="222"/>
        <v/>
      </c>
      <c r="T92" s="55"/>
      <c r="U92" s="58"/>
      <c r="V92" s="56"/>
      <c r="W92" s="6"/>
      <c r="X92" s="55"/>
      <c r="Y92" s="6"/>
      <c r="Z92" s="55"/>
      <c r="AA92" s="59"/>
      <c r="AB92" s="55"/>
      <c r="AC92" s="6"/>
      <c r="AD92" s="55"/>
      <c r="AE92" s="6"/>
      <c r="AF92" s="55"/>
      <c r="AG92" s="58"/>
      <c r="AH92" s="298"/>
      <c r="AI92" s="6" t="str">
        <f t="shared" si="249"/>
        <v/>
      </c>
      <c r="AJ92" s="273"/>
      <c r="AK92" s="6" t="str">
        <f t="shared" si="250"/>
        <v/>
      </c>
      <c r="AL92" s="273"/>
      <c r="AM92" s="299"/>
      <c r="AN92" s="56">
        <v>1</v>
      </c>
      <c r="AO92" s="6">
        <f t="shared" si="245"/>
        <v>14</v>
      </c>
      <c r="AP92" s="55">
        <v>1</v>
      </c>
      <c r="AQ92" s="6">
        <f t="shared" si="246"/>
        <v>14</v>
      </c>
      <c r="AR92" s="55">
        <v>2</v>
      </c>
      <c r="AS92" s="59" t="s">
        <v>72</v>
      </c>
      <c r="AT92" s="55"/>
      <c r="AU92" s="6"/>
      <c r="AV92" s="55"/>
      <c r="AW92" s="6"/>
      <c r="AX92" s="55"/>
      <c r="AY92" s="58"/>
      <c r="AZ92" s="287"/>
      <c r="BA92" s="288"/>
      <c r="BB92" s="288"/>
      <c r="BC92" s="289"/>
      <c r="BD92" s="290"/>
      <c r="BE92" s="291"/>
      <c r="BF92" s="270" t="s">
        <v>124</v>
      </c>
      <c r="BG92" s="238" t="s">
        <v>126</v>
      </c>
    </row>
    <row r="93" spans="1:59" s="91" customFormat="1" ht="15.75" customHeight="1" x14ac:dyDescent="0.25">
      <c r="A93" s="100" t="s">
        <v>311</v>
      </c>
      <c r="B93" s="53" t="s">
        <v>19</v>
      </c>
      <c r="C93" s="203" t="s">
        <v>162</v>
      </c>
      <c r="D93" s="204"/>
      <c r="E93" s="6" t="str">
        <f t="shared" si="237"/>
        <v/>
      </c>
      <c r="F93" s="102"/>
      <c r="G93" s="6" t="str">
        <f t="shared" si="238"/>
        <v/>
      </c>
      <c r="H93" s="102"/>
      <c r="I93" s="103"/>
      <c r="J93" s="56"/>
      <c r="K93" s="6" t="str">
        <f t="shared" si="239"/>
        <v/>
      </c>
      <c r="L93" s="55"/>
      <c r="M93" s="6" t="str">
        <f t="shared" si="240"/>
        <v/>
      </c>
      <c r="N93" s="55"/>
      <c r="O93" s="59"/>
      <c r="P93" s="55"/>
      <c r="Q93" s="6" t="str">
        <f t="shared" si="221"/>
        <v/>
      </c>
      <c r="R93" s="55"/>
      <c r="S93" s="6" t="str">
        <f t="shared" si="222"/>
        <v/>
      </c>
      <c r="T93" s="55"/>
      <c r="U93" s="58"/>
      <c r="V93" s="56"/>
      <c r="W93" s="6" t="str">
        <f t="shared" si="241"/>
        <v/>
      </c>
      <c r="X93" s="55"/>
      <c r="Y93" s="6" t="str">
        <f t="shared" si="242"/>
        <v/>
      </c>
      <c r="Z93" s="55"/>
      <c r="AA93" s="59"/>
      <c r="AB93" s="55"/>
      <c r="AC93" s="6" t="str">
        <f t="shared" si="243"/>
        <v/>
      </c>
      <c r="AD93" s="55"/>
      <c r="AE93" s="6" t="str">
        <f t="shared" si="244"/>
        <v/>
      </c>
      <c r="AF93" s="55"/>
      <c r="AG93" s="58"/>
      <c r="AH93" s="56"/>
      <c r="AI93" s="6" t="str">
        <f t="shared" si="249"/>
        <v/>
      </c>
      <c r="AJ93" s="55"/>
      <c r="AK93" s="6" t="str">
        <f t="shared" si="250"/>
        <v/>
      </c>
      <c r="AL93" s="55"/>
      <c r="AM93" s="59"/>
      <c r="AN93" s="56">
        <v>1</v>
      </c>
      <c r="AO93" s="6">
        <f t="shared" si="245"/>
        <v>14</v>
      </c>
      <c r="AP93" s="55">
        <v>1</v>
      </c>
      <c r="AQ93" s="6">
        <f t="shared" si="246"/>
        <v>14</v>
      </c>
      <c r="AR93" s="55">
        <v>2</v>
      </c>
      <c r="AS93" s="59" t="s">
        <v>72</v>
      </c>
      <c r="AT93" s="55"/>
      <c r="AU93" s="6" t="str">
        <f t="shared" si="247"/>
        <v/>
      </c>
      <c r="AV93" s="55"/>
      <c r="AW93" s="6" t="str">
        <f t="shared" si="248"/>
        <v/>
      </c>
      <c r="AX93" s="55"/>
      <c r="AY93" s="58"/>
      <c r="AZ93" s="249"/>
      <c r="BA93" s="250"/>
      <c r="BB93" s="250"/>
      <c r="BC93" s="251"/>
      <c r="BD93" s="252"/>
      <c r="BE93" s="253"/>
      <c r="BF93" s="270" t="s">
        <v>124</v>
      </c>
      <c r="BG93" s="238" t="s">
        <v>131</v>
      </c>
    </row>
    <row r="94" spans="1:59" s="91" customFormat="1" ht="15.75" customHeight="1" x14ac:dyDescent="0.25">
      <c r="A94" s="100" t="s">
        <v>312</v>
      </c>
      <c r="B94" s="53" t="s">
        <v>19</v>
      </c>
      <c r="C94" s="203" t="s">
        <v>163</v>
      </c>
      <c r="D94" s="204"/>
      <c r="E94" s="6" t="str">
        <f t="shared" si="237"/>
        <v/>
      </c>
      <c r="F94" s="102"/>
      <c r="G94" s="6" t="str">
        <f t="shared" si="238"/>
        <v/>
      </c>
      <c r="H94" s="102"/>
      <c r="I94" s="103"/>
      <c r="J94" s="56"/>
      <c r="K94" s="6" t="str">
        <f t="shared" si="239"/>
        <v/>
      </c>
      <c r="L94" s="55"/>
      <c r="M94" s="6" t="str">
        <f t="shared" si="240"/>
        <v/>
      </c>
      <c r="N94" s="55"/>
      <c r="O94" s="59"/>
      <c r="P94" s="55"/>
      <c r="Q94" s="6" t="str">
        <f t="shared" si="221"/>
        <v/>
      </c>
      <c r="R94" s="55"/>
      <c r="S94" s="6" t="str">
        <f t="shared" si="222"/>
        <v/>
      </c>
      <c r="T94" s="55"/>
      <c r="U94" s="58"/>
      <c r="V94" s="56"/>
      <c r="W94" s="6" t="str">
        <f t="shared" si="241"/>
        <v/>
      </c>
      <c r="X94" s="55"/>
      <c r="Y94" s="6" t="str">
        <f t="shared" si="242"/>
        <v/>
      </c>
      <c r="Z94" s="55"/>
      <c r="AA94" s="59"/>
      <c r="AB94" s="55"/>
      <c r="AC94" s="6" t="str">
        <f t="shared" si="243"/>
        <v/>
      </c>
      <c r="AD94" s="55"/>
      <c r="AE94" s="6" t="str">
        <f t="shared" si="244"/>
        <v/>
      </c>
      <c r="AF94" s="55"/>
      <c r="AG94" s="58"/>
      <c r="AH94" s="56">
        <v>1</v>
      </c>
      <c r="AI94" s="6">
        <f t="shared" si="249"/>
        <v>14</v>
      </c>
      <c r="AJ94" s="55">
        <v>1</v>
      </c>
      <c r="AK94" s="6">
        <f t="shared" si="250"/>
        <v>14</v>
      </c>
      <c r="AL94" s="55">
        <v>2</v>
      </c>
      <c r="AM94" s="59" t="s">
        <v>72</v>
      </c>
      <c r="AN94" s="56"/>
      <c r="AO94" s="6" t="str">
        <f t="shared" si="245"/>
        <v/>
      </c>
      <c r="AP94" s="57"/>
      <c r="AQ94" s="6" t="str">
        <f t="shared" si="246"/>
        <v/>
      </c>
      <c r="AR94" s="57"/>
      <c r="AS94" s="60"/>
      <c r="AT94" s="298"/>
      <c r="AU94" s="6" t="str">
        <f t="shared" si="247"/>
        <v/>
      </c>
      <c r="AV94" s="273"/>
      <c r="AW94" s="6" t="str">
        <f t="shared" si="248"/>
        <v/>
      </c>
      <c r="AX94" s="273"/>
      <c r="AY94" s="299"/>
      <c r="AZ94" s="408"/>
      <c r="BA94" s="409"/>
      <c r="BB94" s="409"/>
      <c r="BC94" s="410"/>
      <c r="BD94" s="406"/>
      <c r="BE94" s="407"/>
      <c r="BF94" s="270" t="s">
        <v>124</v>
      </c>
      <c r="BG94" s="238" t="s">
        <v>139</v>
      </c>
    </row>
    <row r="95" spans="1:59" s="91" customFormat="1" ht="15.75" customHeight="1" x14ac:dyDescent="0.25">
      <c r="A95" s="100" t="s">
        <v>168</v>
      </c>
      <c r="B95" s="53" t="s">
        <v>19</v>
      </c>
      <c r="C95" s="203" t="s">
        <v>169</v>
      </c>
      <c r="D95" s="204"/>
      <c r="E95" s="6" t="str">
        <f t="shared" si="237"/>
        <v/>
      </c>
      <c r="F95" s="102"/>
      <c r="G95" s="6" t="str">
        <f t="shared" si="238"/>
        <v/>
      </c>
      <c r="H95" s="102"/>
      <c r="I95" s="103"/>
      <c r="J95" s="56"/>
      <c r="K95" s="6" t="str">
        <f t="shared" si="239"/>
        <v/>
      </c>
      <c r="L95" s="55"/>
      <c r="M95" s="6" t="str">
        <f t="shared" si="240"/>
        <v/>
      </c>
      <c r="N95" s="55"/>
      <c r="O95" s="59"/>
      <c r="P95" s="55"/>
      <c r="Q95" s="6" t="str">
        <f t="shared" si="221"/>
        <v/>
      </c>
      <c r="R95" s="55"/>
      <c r="S95" s="6" t="str">
        <f t="shared" si="222"/>
        <v/>
      </c>
      <c r="T95" s="55"/>
      <c r="U95" s="58"/>
      <c r="V95" s="56">
        <v>1</v>
      </c>
      <c r="W95" s="6">
        <f t="shared" ref="W95:W106" si="251">IF(V95*14=0,"",V95*14)</f>
        <v>14</v>
      </c>
      <c r="X95" s="55">
        <v>1</v>
      </c>
      <c r="Y95" s="6">
        <f t="shared" ref="Y95:Y106" si="252">IF(X95*14=0,"",X95*14)</f>
        <v>14</v>
      </c>
      <c r="Z95" s="55">
        <v>2</v>
      </c>
      <c r="AA95" s="59" t="s">
        <v>81</v>
      </c>
      <c r="AB95" s="55"/>
      <c r="AC95" s="6" t="str">
        <f t="shared" si="243"/>
        <v/>
      </c>
      <c r="AD95" s="55"/>
      <c r="AE95" s="6" t="str">
        <f t="shared" si="244"/>
        <v/>
      </c>
      <c r="AF95" s="55"/>
      <c r="AG95" s="58"/>
      <c r="AH95" s="56"/>
      <c r="AI95" s="6" t="str">
        <f t="shared" si="249"/>
        <v/>
      </c>
      <c r="AJ95" s="55"/>
      <c r="AK95" s="6" t="str">
        <f t="shared" si="250"/>
        <v/>
      </c>
      <c r="AL95" s="55"/>
      <c r="AM95" s="59"/>
      <c r="AN95" s="56"/>
      <c r="AO95" s="6" t="str">
        <f t="shared" si="245"/>
        <v/>
      </c>
      <c r="AP95" s="57"/>
      <c r="AQ95" s="6" t="str">
        <f t="shared" si="246"/>
        <v/>
      </c>
      <c r="AR95" s="57"/>
      <c r="AS95" s="60"/>
      <c r="AT95" s="55"/>
      <c r="AU95" s="6" t="str">
        <f t="shared" si="247"/>
        <v/>
      </c>
      <c r="AV95" s="55"/>
      <c r="AW95" s="6" t="str">
        <f t="shared" si="248"/>
        <v/>
      </c>
      <c r="AX95" s="55"/>
      <c r="AY95" s="55"/>
      <c r="AZ95" s="408"/>
      <c r="BA95" s="409"/>
      <c r="BB95" s="409"/>
      <c r="BC95" s="410"/>
      <c r="BD95" s="406"/>
      <c r="BE95" s="407"/>
      <c r="BF95" s="270" t="s">
        <v>129</v>
      </c>
      <c r="BG95" s="238" t="s">
        <v>90</v>
      </c>
    </row>
    <row r="96" spans="1:59" s="91" customFormat="1" ht="15.75" customHeight="1" x14ac:dyDescent="0.25">
      <c r="A96" s="100" t="s">
        <v>170</v>
      </c>
      <c r="B96" s="53" t="s">
        <v>19</v>
      </c>
      <c r="C96" s="203" t="s">
        <v>171</v>
      </c>
      <c r="D96" s="204"/>
      <c r="E96" s="6" t="str">
        <f t="shared" si="237"/>
        <v/>
      </c>
      <c r="F96" s="102"/>
      <c r="G96" s="6" t="str">
        <f t="shared" si="238"/>
        <v/>
      </c>
      <c r="H96" s="102"/>
      <c r="I96" s="103"/>
      <c r="J96" s="56"/>
      <c r="K96" s="6" t="str">
        <f t="shared" si="239"/>
        <v/>
      </c>
      <c r="L96" s="55"/>
      <c r="M96" s="6" t="str">
        <f t="shared" si="240"/>
        <v/>
      </c>
      <c r="N96" s="55"/>
      <c r="O96" s="59"/>
      <c r="P96" s="55"/>
      <c r="Q96" s="6" t="str">
        <f t="shared" si="221"/>
        <v/>
      </c>
      <c r="R96" s="55"/>
      <c r="S96" s="6" t="str">
        <f t="shared" si="222"/>
        <v/>
      </c>
      <c r="T96" s="55"/>
      <c r="U96" s="58"/>
      <c r="V96" s="56">
        <v>1</v>
      </c>
      <c r="W96" s="6">
        <f t="shared" si="251"/>
        <v>14</v>
      </c>
      <c r="X96" s="55">
        <v>1</v>
      </c>
      <c r="Y96" s="6">
        <f t="shared" si="252"/>
        <v>14</v>
      </c>
      <c r="Z96" s="55">
        <v>2</v>
      </c>
      <c r="AA96" s="59" t="s">
        <v>72</v>
      </c>
      <c r="AB96" s="55"/>
      <c r="AC96" s="6" t="str">
        <f t="shared" si="243"/>
        <v/>
      </c>
      <c r="AD96" s="55"/>
      <c r="AE96" s="6" t="str">
        <f t="shared" si="244"/>
        <v/>
      </c>
      <c r="AF96" s="55"/>
      <c r="AG96" s="58"/>
      <c r="AH96" s="56"/>
      <c r="AI96" s="6" t="str">
        <f t="shared" si="249"/>
        <v/>
      </c>
      <c r="AJ96" s="55"/>
      <c r="AK96" s="6" t="str">
        <f t="shared" si="250"/>
        <v/>
      </c>
      <c r="AL96" s="55"/>
      <c r="AM96" s="59"/>
      <c r="AN96" s="56"/>
      <c r="AO96" s="6" t="str">
        <f t="shared" si="245"/>
        <v/>
      </c>
      <c r="AP96" s="57"/>
      <c r="AQ96" s="6" t="str">
        <f t="shared" si="246"/>
        <v/>
      </c>
      <c r="AR96" s="57"/>
      <c r="AS96" s="60"/>
      <c r="AT96" s="55"/>
      <c r="AU96" s="6" t="str">
        <f t="shared" si="247"/>
        <v/>
      </c>
      <c r="AV96" s="55"/>
      <c r="AW96" s="6" t="str">
        <f t="shared" si="248"/>
        <v/>
      </c>
      <c r="AX96" s="55"/>
      <c r="AY96" s="55"/>
      <c r="AZ96" s="408"/>
      <c r="BA96" s="409"/>
      <c r="BB96" s="409"/>
      <c r="BC96" s="410"/>
      <c r="BD96" s="406"/>
      <c r="BE96" s="407"/>
      <c r="BF96" s="270" t="s">
        <v>129</v>
      </c>
      <c r="BG96" s="238" t="s">
        <v>90</v>
      </c>
    </row>
    <row r="97" spans="1:59" s="91" customFormat="1" ht="15.75" customHeight="1" x14ac:dyDescent="0.25">
      <c r="A97" s="100" t="s">
        <v>435</v>
      </c>
      <c r="B97" s="53" t="s">
        <v>19</v>
      </c>
      <c r="C97" s="203" t="s">
        <v>436</v>
      </c>
      <c r="D97" s="204"/>
      <c r="E97" s="6"/>
      <c r="F97" s="102"/>
      <c r="G97" s="6"/>
      <c r="H97" s="102"/>
      <c r="I97" s="103"/>
      <c r="J97" s="56"/>
      <c r="K97" s="6"/>
      <c r="L97" s="55"/>
      <c r="M97" s="6"/>
      <c r="N97" s="55"/>
      <c r="O97" s="59"/>
      <c r="P97" s="55"/>
      <c r="Q97" s="6" t="str">
        <f t="shared" si="221"/>
        <v/>
      </c>
      <c r="R97" s="55"/>
      <c r="S97" s="6" t="str">
        <f t="shared" si="222"/>
        <v/>
      </c>
      <c r="T97" s="55"/>
      <c r="U97" s="58"/>
      <c r="V97" s="56"/>
      <c r="W97" s="6" t="str">
        <f t="shared" si="251"/>
        <v/>
      </c>
      <c r="X97" s="55"/>
      <c r="Y97" s="6" t="str">
        <f t="shared" si="252"/>
        <v/>
      </c>
      <c r="Z97" s="55"/>
      <c r="AA97" s="59"/>
      <c r="AB97" s="55"/>
      <c r="AC97" s="6"/>
      <c r="AD97" s="55"/>
      <c r="AE97" s="6"/>
      <c r="AF97" s="55"/>
      <c r="AG97" s="58"/>
      <c r="AH97" s="56"/>
      <c r="AI97" s="6"/>
      <c r="AJ97" s="55"/>
      <c r="AK97" s="6"/>
      <c r="AL97" s="55"/>
      <c r="AM97" s="59"/>
      <c r="AN97" s="56">
        <v>1</v>
      </c>
      <c r="AO97" s="6">
        <f t="shared" si="245"/>
        <v>14</v>
      </c>
      <c r="AP97" s="57">
        <v>1</v>
      </c>
      <c r="AQ97" s="6">
        <f t="shared" si="246"/>
        <v>14</v>
      </c>
      <c r="AR97" s="57">
        <v>4</v>
      </c>
      <c r="AS97" s="60" t="s">
        <v>81</v>
      </c>
      <c r="AT97" s="55"/>
      <c r="AU97" s="6"/>
      <c r="AV97" s="55"/>
      <c r="AW97" s="6"/>
      <c r="AX97" s="55"/>
      <c r="AY97" s="55"/>
      <c r="AZ97" s="384"/>
      <c r="BA97" s="385"/>
      <c r="BB97" s="385"/>
      <c r="BC97" s="386"/>
      <c r="BD97" s="387"/>
      <c r="BE97" s="388"/>
      <c r="BF97" s="270" t="s">
        <v>129</v>
      </c>
      <c r="BG97" s="238" t="s">
        <v>437</v>
      </c>
    </row>
    <row r="98" spans="1:59" s="91" customFormat="1" ht="15.75" customHeight="1" x14ac:dyDescent="0.25">
      <c r="A98" s="100" t="s">
        <v>438</v>
      </c>
      <c r="B98" s="53" t="s">
        <v>19</v>
      </c>
      <c r="C98" s="203" t="s">
        <v>439</v>
      </c>
      <c r="D98" s="204"/>
      <c r="E98" s="6"/>
      <c r="F98" s="102"/>
      <c r="G98" s="6"/>
      <c r="H98" s="102"/>
      <c r="I98" s="103"/>
      <c r="J98" s="56"/>
      <c r="K98" s="6"/>
      <c r="L98" s="55"/>
      <c r="M98" s="6"/>
      <c r="N98" s="55"/>
      <c r="O98" s="59"/>
      <c r="P98" s="55">
        <v>1</v>
      </c>
      <c r="Q98" s="6">
        <f t="shared" si="221"/>
        <v>14</v>
      </c>
      <c r="R98" s="55">
        <v>1</v>
      </c>
      <c r="S98" s="6">
        <f t="shared" si="222"/>
        <v>14</v>
      </c>
      <c r="T98" s="55">
        <v>3</v>
      </c>
      <c r="U98" s="58" t="s">
        <v>81</v>
      </c>
      <c r="V98" s="56"/>
      <c r="W98" s="6" t="str">
        <f t="shared" si="251"/>
        <v/>
      </c>
      <c r="X98" s="55"/>
      <c r="Y98" s="6" t="str">
        <f t="shared" si="252"/>
        <v/>
      </c>
      <c r="Z98" s="55"/>
      <c r="AA98" s="59"/>
      <c r="AB98" s="55"/>
      <c r="AC98" s="6"/>
      <c r="AD98" s="55"/>
      <c r="AE98" s="6"/>
      <c r="AF98" s="55"/>
      <c r="AG98" s="58"/>
      <c r="AH98" s="56"/>
      <c r="AI98" s="6"/>
      <c r="AJ98" s="55"/>
      <c r="AK98" s="6"/>
      <c r="AL98" s="55"/>
      <c r="AM98" s="59"/>
      <c r="AN98" s="56"/>
      <c r="AO98" s="6"/>
      <c r="AP98" s="57"/>
      <c r="AQ98" s="6"/>
      <c r="AR98" s="57"/>
      <c r="AS98" s="60"/>
      <c r="AT98" s="55"/>
      <c r="AU98" s="6"/>
      <c r="AV98" s="55"/>
      <c r="AW98" s="6"/>
      <c r="AX98" s="55"/>
      <c r="AY98" s="55"/>
      <c r="AZ98" s="384"/>
      <c r="BA98" s="385"/>
      <c r="BB98" s="385"/>
      <c r="BC98" s="386"/>
      <c r="BD98" s="387"/>
      <c r="BE98" s="388"/>
      <c r="BF98" s="270" t="s">
        <v>129</v>
      </c>
      <c r="BG98" s="238" t="s">
        <v>440</v>
      </c>
    </row>
    <row r="99" spans="1:59" s="91" customFormat="1" ht="15.75" customHeight="1" x14ac:dyDescent="0.25">
      <c r="A99" s="100" t="s">
        <v>444</v>
      </c>
      <c r="B99" s="53" t="s">
        <v>19</v>
      </c>
      <c r="C99" s="203" t="s">
        <v>445</v>
      </c>
      <c r="D99" s="204"/>
      <c r="E99" s="6"/>
      <c r="F99" s="102"/>
      <c r="G99" s="6"/>
      <c r="H99" s="102"/>
      <c r="I99" s="103"/>
      <c r="J99" s="56"/>
      <c r="K99" s="6"/>
      <c r="L99" s="55"/>
      <c r="M99" s="6"/>
      <c r="N99" s="55"/>
      <c r="O99" s="59"/>
      <c r="P99" s="55">
        <v>1</v>
      </c>
      <c r="Q99" s="6">
        <f t="shared" si="221"/>
        <v>14</v>
      </c>
      <c r="R99" s="55">
        <v>1</v>
      </c>
      <c r="S99" s="6">
        <f t="shared" si="222"/>
        <v>14</v>
      </c>
      <c r="T99" s="55">
        <v>3</v>
      </c>
      <c r="U99" s="58" t="s">
        <v>81</v>
      </c>
      <c r="V99" s="56"/>
      <c r="W99" s="6" t="str">
        <f t="shared" si="251"/>
        <v/>
      </c>
      <c r="X99" s="55"/>
      <c r="Y99" s="6" t="str">
        <f t="shared" si="252"/>
        <v/>
      </c>
      <c r="Z99" s="55"/>
      <c r="AA99" s="59"/>
      <c r="AB99" s="55"/>
      <c r="AC99" s="6"/>
      <c r="AD99" s="55"/>
      <c r="AE99" s="6"/>
      <c r="AF99" s="55"/>
      <c r="AG99" s="58"/>
      <c r="AH99" s="56"/>
      <c r="AI99" s="6"/>
      <c r="AJ99" s="55"/>
      <c r="AK99" s="6"/>
      <c r="AL99" s="55"/>
      <c r="AM99" s="59"/>
      <c r="AN99" s="56"/>
      <c r="AO99" s="6"/>
      <c r="AP99" s="57"/>
      <c r="AQ99" s="6"/>
      <c r="AR99" s="57"/>
      <c r="AS99" s="60"/>
      <c r="AT99" s="55"/>
      <c r="AU99" s="6"/>
      <c r="AV99" s="55"/>
      <c r="AW99" s="6"/>
      <c r="AX99" s="55"/>
      <c r="AY99" s="55"/>
      <c r="AZ99" s="389"/>
      <c r="BA99" s="390"/>
      <c r="BB99" s="390"/>
      <c r="BC99" s="391"/>
      <c r="BD99" s="392"/>
      <c r="BE99" s="393"/>
      <c r="BF99" s="270" t="s">
        <v>129</v>
      </c>
      <c r="BG99" s="238" t="s">
        <v>452</v>
      </c>
    </row>
    <row r="100" spans="1:59" s="91" customFormat="1" ht="15.75" customHeight="1" x14ac:dyDescent="0.25">
      <c r="A100" s="100" t="s">
        <v>447</v>
      </c>
      <c r="B100" s="53" t="s">
        <v>19</v>
      </c>
      <c r="C100" s="203" t="s">
        <v>446</v>
      </c>
      <c r="D100" s="204"/>
      <c r="E100" s="6"/>
      <c r="F100" s="102"/>
      <c r="G100" s="6"/>
      <c r="H100" s="102"/>
      <c r="I100" s="103"/>
      <c r="J100" s="56"/>
      <c r="K100" s="6"/>
      <c r="L100" s="55"/>
      <c r="M100" s="6"/>
      <c r="N100" s="55"/>
      <c r="O100" s="59"/>
      <c r="P100" s="55">
        <v>1</v>
      </c>
      <c r="Q100" s="6">
        <f t="shared" si="221"/>
        <v>14</v>
      </c>
      <c r="R100" s="55">
        <v>1</v>
      </c>
      <c r="S100" s="6">
        <f t="shared" si="222"/>
        <v>14</v>
      </c>
      <c r="T100" s="55">
        <v>3</v>
      </c>
      <c r="U100" s="58" t="s">
        <v>81</v>
      </c>
      <c r="V100" s="56"/>
      <c r="W100" s="6" t="str">
        <f t="shared" si="251"/>
        <v/>
      </c>
      <c r="X100" s="55"/>
      <c r="Y100" s="6" t="str">
        <f t="shared" si="252"/>
        <v/>
      </c>
      <c r="Z100" s="55"/>
      <c r="AA100" s="59"/>
      <c r="AB100" s="55"/>
      <c r="AC100" s="6"/>
      <c r="AD100" s="55"/>
      <c r="AE100" s="6"/>
      <c r="AF100" s="55"/>
      <c r="AG100" s="58"/>
      <c r="AH100" s="56"/>
      <c r="AI100" s="6"/>
      <c r="AJ100" s="55"/>
      <c r="AK100" s="6"/>
      <c r="AL100" s="55"/>
      <c r="AM100" s="59"/>
      <c r="AN100" s="56"/>
      <c r="AO100" s="6"/>
      <c r="AP100" s="57"/>
      <c r="AQ100" s="6"/>
      <c r="AR100" s="57"/>
      <c r="AS100" s="60"/>
      <c r="AT100" s="55"/>
      <c r="AU100" s="6"/>
      <c r="AV100" s="55"/>
      <c r="AW100" s="6"/>
      <c r="AX100" s="55"/>
      <c r="AY100" s="55"/>
      <c r="AZ100" s="389"/>
      <c r="BA100" s="390"/>
      <c r="BB100" s="390"/>
      <c r="BC100" s="391"/>
      <c r="BD100" s="392"/>
      <c r="BE100" s="393"/>
      <c r="BF100" s="270" t="s">
        <v>129</v>
      </c>
      <c r="BG100" s="238" t="s">
        <v>452</v>
      </c>
    </row>
    <row r="101" spans="1:59" s="91" customFormat="1" ht="33" customHeight="1" x14ac:dyDescent="0.25">
      <c r="A101" s="100" t="s">
        <v>466</v>
      </c>
      <c r="B101" s="53" t="s">
        <v>19</v>
      </c>
      <c r="C101" s="550" t="s">
        <v>467</v>
      </c>
      <c r="D101" s="204"/>
      <c r="E101" s="6"/>
      <c r="F101" s="102"/>
      <c r="G101" s="6"/>
      <c r="H101" s="102"/>
      <c r="I101" s="103"/>
      <c r="J101" s="56"/>
      <c r="K101" s="6"/>
      <c r="L101" s="55"/>
      <c r="M101" s="6"/>
      <c r="N101" s="55"/>
      <c r="O101" s="59"/>
      <c r="P101" s="55">
        <v>1</v>
      </c>
      <c r="Q101" s="6">
        <f t="shared" si="221"/>
        <v>14</v>
      </c>
      <c r="R101" s="55">
        <v>1</v>
      </c>
      <c r="S101" s="6">
        <f t="shared" si="222"/>
        <v>14</v>
      </c>
      <c r="T101" s="55">
        <v>3</v>
      </c>
      <c r="U101" s="58" t="s">
        <v>72</v>
      </c>
      <c r="V101" s="56"/>
      <c r="W101" s="6" t="str">
        <f t="shared" si="251"/>
        <v/>
      </c>
      <c r="X101" s="55"/>
      <c r="Y101" s="6" t="str">
        <f t="shared" si="252"/>
        <v/>
      </c>
      <c r="Z101" s="55"/>
      <c r="AA101" s="59"/>
      <c r="AB101" s="55"/>
      <c r="AC101" s="6"/>
      <c r="AD101" s="55"/>
      <c r="AE101" s="6"/>
      <c r="AF101" s="55"/>
      <c r="AG101" s="58"/>
      <c r="AH101" s="56"/>
      <c r="AI101" s="6"/>
      <c r="AJ101" s="55"/>
      <c r="AK101" s="6"/>
      <c r="AL101" s="55"/>
      <c r="AM101" s="59"/>
      <c r="AN101" s="56"/>
      <c r="AO101" s="6"/>
      <c r="AP101" s="57"/>
      <c r="AQ101" s="6"/>
      <c r="AR101" s="57"/>
      <c r="AS101" s="60"/>
      <c r="AT101" s="55"/>
      <c r="AU101" s="6"/>
      <c r="AV101" s="55"/>
      <c r="AW101" s="6"/>
      <c r="AX101" s="55"/>
      <c r="AY101" s="55"/>
      <c r="AZ101" s="401"/>
      <c r="BA101" s="402"/>
      <c r="BB101" s="402"/>
      <c r="BC101" s="403"/>
      <c r="BD101" s="404"/>
      <c r="BE101" s="405"/>
      <c r="BF101" s="270" t="s">
        <v>189</v>
      </c>
      <c r="BG101" s="281" t="s">
        <v>423</v>
      </c>
    </row>
    <row r="102" spans="1:59" s="91" customFormat="1" ht="15.75" customHeight="1" x14ac:dyDescent="0.25">
      <c r="A102" s="100" t="s">
        <v>468</v>
      </c>
      <c r="B102" s="53" t="s">
        <v>19</v>
      </c>
      <c r="C102" s="203" t="s">
        <v>469</v>
      </c>
      <c r="D102" s="204"/>
      <c r="E102" s="6"/>
      <c r="F102" s="102"/>
      <c r="G102" s="6"/>
      <c r="H102" s="102"/>
      <c r="I102" s="103"/>
      <c r="J102" s="56"/>
      <c r="K102" s="6"/>
      <c r="L102" s="55"/>
      <c r="M102" s="6"/>
      <c r="N102" s="55"/>
      <c r="O102" s="59"/>
      <c r="P102" s="55">
        <v>1</v>
      </c>
      <c r="Q102" s="6">
        <f t="shared" si="221"/>
        <v>14</v>
      </c>
      <c r="R102" s="55">
        <v>1</v>
      </c>
      <c r="S102" s="6">
        <f t="shared" si="222"/>
        <v>14</v>
      </c>
      <c r="T102" s="55">
        <v>3</v>
      </c>
      <c r="U102" s="58" t="s">
        <v>72</v>
      </c>
      <c r="V102" s="56"/>
      <c r="W102" s="6" t="str">
        <f t="shared" si="251"/>
        <v/>
      </c>
      <c r="X102" s="55"/>
      <c r="Y102" s="6" t="str">
        <f t="shared" si="252"/>
        <v/>
      </c>
      <c r="Z102" s="55"/>
      <c r="AA102" s="59"/>
      <c r="AB102" s="55"/>
      <c r="AC102" s="6"/>
      <c r="AD102" s="55"/>
      <c r="AE102" s="6"/>
      <c r="AF102" s="55"/>
      <c r="AG102" s="58"/>
      <c r="AH102" s="56"/>
      <c r="AI102" s="6"/>
      <c r="AJ102" s="55"/>
      <c r="AK102" s="6"/>
      <c r="AL102" s="55"/>
      <c r="AM102" s="59"/>
      <c r="AN102" s="56"/>
      <c r="AO102" s="6"/>
      <c r="AP102" s="57"/>
      <c r="AQ102" s="6"/>
      <c r="AR102" s="57"/>
      <c r="AS102" s="60"/>
      <c r="AT102" s="55"/>
      <c r="AU102" s="6"/>
      <c r="AV102" s="55"/>
      <c r="AW102" s="6"/>
      <c r="AX102" s="55"/>
      <c r="AY102" s="55"/>
      <c r="AZ102" s="401"/>
      <c r="BA102" s="402"/>
      <c r="BB102" s="402"/>
      <c r="BC102" s="403"/>
      <c r="BD102" s="404"/>
      <c r="BE102" s="405"/>
      <c r="BF102" s="270" t="s">
        <v>189</v>
      </c>
      <c r="BG102" s="281" t="s">
        <v>423</v>
      </c>
    </row>
    <row r="103" spans="1:59" s="91" customFormat="1" ht="15.75" customHeight="1" x14ac:dyDescent="0.25">
      <c r="A103" s="100" t="s">
        <v>470</v>
      </c>
      <c r="B103" s="53" t="s">
        <v>19</v>
      </c>
      <c r="C103" s="203" t="s">
        <v>471</v>
      </c>
      <c r="D103" s="204"/>
      <c r="E103" s="6"/>
      <c r="F103" s="102"/>
      <c r="G103" s="6"/>
      <c r="H103" s="102"/>
      <c r="I103" s="103"/>
      <c r="J103" s="56"/>
      <c r="K103" s="6"/>
      <c r="L103" s="55"/>
      <c r="M103" s="6"/>
      <c r="N103" s="55"/>
      <c r="O103" s="59"/>
      <c r="P103" s="55">
        <v>1</v>
      </c>
      <c r="Q103" s="6">
        <f t="shared" si="221"/>
        <v>14</v>
      </c>
      <c r="R103" s="55">
        <v>1</v>
      </c>
      <c r="S103" s="6">
        <f t="shared" si="222"/>
        <v>14</v>
      </c>
      <c r="T103" s="55">
        <v>3</v>
      </c>
      <c r="U103" s="58" t="s">
        <v>72</v>
      </c>
      <c r="V103" s="56"/>
      <c r="W103" s="6" t="str">
        <f t="shared" si="251"/>
        <v/>
      </c>
      <c r="X103" s="55"/>
      <c r="Y103" s="6" t="str">
        <f t="shared" si="252"/>
        <v/>
      </c>
      <c r="Z103" s="55"/>
      <c r="AA103" s="59"/>
      <c r="AB103" s="55"/>
      <c r="AC103" s="6"/>
      <c r="AD103" s="55"/>
      <c r="AE103" s="6"/>
      <c r="AF103" s="55"/>
      <c r="AG103" s="58"/>
      <c r="AH103" s="56"/>
      <c r="AI103" s="6"/>
      <c r="AJ103" s="55"/>
      <c r="AK103" s="6"/>
      <c r="AL103" s="55"/>
      <c r="AM103" s="59"/>
      <c r="AN103" s="56"/>
      <c r="AO103" s="6"/>
      <c r="AP103" s="57"/>
      <c r="AQ103" s="6"/>
      <c r="AR103" s="57"/>
      <c r="AS103" s="60"/>
      <c r="AT103" s="55"/>
      <c r="AU103" s="6"/>
      <c r="AV103" s="55"/>
      <c r="AW103" s="6"/>
      <c r="AX103" s="55"/>
      <c r="AY103" s="55"/>
      <c r="AZ103" s="401"/>
      <c r="BA103" s="402"/>
      <c r="BB103" s="402"/>
      <c r="BC103" s="403"/>
      <c r="BD103" s="404"/>
      <c r="BE103" s="405"/>
      <c r="BF103" s="270" t="s">
        <v>189</v>
      </c>
      <c r="BG103" s="281" t="s">
        <v>423</v>
      </c>
    </row>
    <row r="104" spans="1:59" s="91" customFormat="1" ht="15.75" customHeight="1" x14ac:dyDescent="0.25">
      <c r="A104" s="100" t="s">
        <v>472</v>
      </c>
      <c r="B104" s="53" t="s">
        <v>19</v>
      </c>
      <c r="C104" s="203" t="s">
        <v>473</v>
      </c>
      <c r="D104" s="204"/>
      <c r="E104" s="6"/>
      <c r="F104" s="102"/>
      <c r="G104" s="6"/>
      <c r="H104" s="102"/>
      <c r="I104" s="103"/>
      <c r="J104" s="56"/>
      <c r="K104" s="6"/>
      <c r="L104" s="55"/>
      <c r="M104" s="6"/>
      <c r="N104" s="55"/>
      <c r="O104" s="59"/>
      <c r="P104" s="55"/>
      <c r="Q104" s="6" t="str">
        <f t="shared" si="221"/>
        <v/>
      </c>
      <c r="R104" s="55"/>
      <c r="S104" s="6" t="str">
        <f t="shared" si="222"/>
        <v/>
      </c>
      <c r="T104" s="55"/>
      <c r="U104" s="58"/>
      <c r="V104" s="56">
        <v>1</v>
      </c>
      <c r="W104" s="6">
        <f t="shared" si="251"/>
        <v>14</v>
      </c>
      <c r="X104" s="55">
        <v>1</v>
      </c>
      <c r="Y104" s="6">
        <f t="shared" si="252"/>
        <v>14</v>
      </c>
      <c r="Z104" s="55">
        <v>2</v>
      </c>
      <c r="AA104" s="59" t="s">
        <v>72</v>
      </c>
      <c r="AB104" s="55"/>
      <c r="AC104" s="6"/>
      <c r="AD104" s="55"/>
      <c r="AE104" s="6"/>
      <c r="AF104" s="55"/>
      <c r="AG104" s="58"/>
      <c r="AH104" s="56"/>
      <c r="AI104" s="6"/>
      <c r="AJ104" s="55"/>
      <c r="AK104" s="6"/>
      <c r="AL104" s="55"/>
      <c r="AM104" s="59"/>
      <c r="AN104" s="56"/>
      <c r="AO104" s="6"/>
      <c r="AP104" s="57"/>
      <c r="AQ104" s="6"/>
      <c r="AR104" s="57"/>
      <c r="AS104" s="60"/>
      <c r="AT104" s="55"/>
      <c r="AU104" s="6"/>
      <c r="AV104" s="55"/>
      <c r="AW104" s="6"/>
      <c r="AX104" s="55"/>
      <c r="AY104" s="55"/>
      <c r="AZ104" s="401"/>
      <c r="BA104" s="402"/>
      <c r="BB104" s="402"/>
      <c r="BC104" s="403"/>
      <c r="BD104" s="404"/>
      <c r="BE104" s="405"/>
      <c r="BF104" s="270" t="s">
        <v>134</v>
      </c>
      <c r="BG104" s="238" t="s">
        <v>133</v>
      </c>
    </row>
    <row r="105" spans="1:59" s="91" customFormat="1" ht="15.75" customHeight="1" x14ac:dyDescent="0.25">
      <c r="A105" s="100" t="s">
        <v>474</v>
      </c>
      <c r="B105" s="53" t="s">
        <v>19</v>
      </c>
      <c r="C105" s="203" t="s">
        <v>475</v>
      </c>
      <c r="D105" s="204"/>
      <c r="E105" s="6"/>
      <c r="F105" s="102"/>
      <c r="G105" s="6"/>
      <c r="H105" s="102"/>
      <c r="I105" s="103"/>
      <c r="J105" s="56"/>
      <c r="K105" s="6"/>
      <c r="L105" s="55"/>
      <c r="M105" s="6"/>
      <c r="N105" s="55"/>
      <c r="O105" s="59"/>
      <c r="P105" s="55"/>
      <c r="Q105" s="6" t="str">
        <f t="shared" si="221"/>
        <v/>
      </c>
      <c r="R105" s="55"/>
      <c r="S105" s="6" t="str">
        <f t="shared" si="222"/>
        <v/>
      </c>
      <c r="T105" s="55"/>
      <c r="U105" s="58"/>
      <c r="V105" s="56">
        <v>1</v>
      </c>
      <c r="W105" s="6">
        <f t="shared" si="251"/>
        <v>14</v>
      </c>
      <c r="X105" s="55">
        <v>1</v>
      </c>
      <c r="Y105" s="6">
        <f t="shared" si="252"/>
        <v>14</v>
      </c>
      <c r="Z105" s="55">
        <v>2</v>
      </c>
      <c r="AA105" s="59" t="s">
        <v>72</v>
      </c>
      <c r="AB105" s="55"/>
      <c r="AC105" s="6"/>
      <c r="AD105" s="55"/>
      <c r="AE105" s="6"/>
      <c r="AF105" s="55"/>
      <c r="AG105" s="58"/>
      <c r="AH105" s="56"/>
      <c r="AI105" s="6"/>
      <c r="AJ105" s="55"/>
      <c r="AK105" s="6"/>
      <c r="AL105" s="55"/>
      <c r="AM105" s="59"/>
      <c r="AN105" s="56"/>
      <c r="AO105" s="6"/>
      <c r="AP105" s="57"/>
      <c r="AQ105" s="6"/>
      <c r="AR105" s="57"/>
      <c r="AS105" s="60"/>
      <c r="AT105" s="55"/>
      <c r="AU105" s="6"/>
      <c r="AV105" s="55"/>
      <c r="AW105" s="6"/>
      <c r="AX105" s="55"/>
      <c r="AY105" s="55"/>
      <c r="AZ105" s="401"/>
      <c r="BA105" s="402"/>
      <c r="BB105" s="402"/>
      <c r="BC105" s="403"/>
      <c r="BD105" s="404"/>
      <c r="BE105" s="405"/>
      <c r="BF105" s="270" t="s">
        <v>134</v>
      </c>
      <c r="BG105" s="238" t="s">
        <v>133</v>
      </c>
    </row>
    <row r="106" spans="1:59" s="91" customFormat="1" ht="15.75" customHeight="1" x14ac:dyDescent="0.25">
      <c r="A106" s="100" t="s">
        <v>476</v>
      </c>
      <c r="B106" s="53" t="s">
        <v>19</v>
      </c>
      <c r="C106" s="203" t="s">
        <v>477</v>
      </c>
      <c r="D106" s="204"/>
      <c r="E106" s="6"/>
      <c r="F106" s="102"/>
      <c r="G106" s="6"/>
      <c r="H106" s="102"/>
      <c r="I106" s="103"/>
      <c r="J106" s="56"/>
      <c r="K106" s="6"/>
      <c r="L106" s="55"/>
      <c r="M106" s="6"/>
      <c r="N106" s="55"/>
      <c r="O106" s="59"/>
      <c r="P106" s="55"/>
      <c r="Q106" s="6" t="str">
        <f t="shared" si="221"/>
        <v/>
      </c>
      <c r="R106" s="55"/>
      <c r="S106" s="6" t="str">
        <f t="shared" si="222"/>
        <v/>
      </c>
      <c r="T106" s="55"/>
      <c r="U106" s="58"/>
      <c r="V106" s="56">
        <v>1</v>
      </c>
      <c r="W106" s="6">
        <f t="shared" si="251"/>
        <v>14</v>
      </c>
      <c r="X106" s="55">
        <v>1</v>
      </c>
      <c r="Y106" s="6">
        <f t="shared" si="252"/>
        <v>14</v>
      </c>
      <c r="Z106" s="55">
        <v>2</v>
      </c>
      <c r="AA106" s="59" t="s">
        <v>72</v>
      </c>
      <c r="AB106" s="55"/>
      <c r="AC106" s="6"/>
      <c r="AD106" s="55"/>
      <c r="AE106" s="6"/>
      <c r="AF106" s="55"/>
      <c r="AG106" s="58"/>
      <c r="AH106" s="56"/>
      <c r="AI106" s="6"/>
      <c r="AJ106" s="55"/>
      <c r="AK106" s="6"/>
      <c r="AL106" s="55"/>
      <c r="AM106" s="59"/>
      <c r="AN106" s="56"/>
      <c r="AO106" s="6"/>
      <c r="AP106" s="57"/>
      <c r="AQ106" s="6"/>
      <c r="AR106" s="57"/>
      <c r="AS106" s="60"/>
      <c r="AT106" s="55"/>
      <c r="AU106" s="6"/>
      <c r="AV106" s="55"/>
      <c r="AW106" s="6"/>
      <c r="AX106" s="55"/>
      <c r="AY106" s="55"/>
      <c r="AZ106" s="401"/>
      <c r="BA106" s="402"/>
      <c r="BB106" s="402"/>
      <c r="BC106" s="403"/>
      <c r="BD106" s="404"/>
      <c r="BE106" s="405"/>
      <c r="BF106" s="270" t="s">
        <v>134</v>
      </c>
      <c r="BG106" s="238" t="s">
        <v>133</v>
      </c>
    </row>
    <row r="107" spans="1:59" s="91" customFormat="1" ht="15.75" customHeight="1" x14ac:dyDescent="0.25">
      <c r="A107" s="100" t="s">
        <v>448</v>
      </c>
      <c r="B107" s="53" t="s">
        <v>19</v>
      </c>
      <c r="C107" s="203" t="s">
        <v>450</v>
      </c>
      <c r="D107" s="204"/>
      <c r="E107" s="6"/>
      <c r="F107" s="102"/>
      <c r="G107" s="6"/>
      <c r="H107" s="102"/>
      <c r="I107" s="103"/>
      <c r="J107" s="56"/>
      <c r="K107" s="6"/>
      <c r="L107" s="55"/>
      <c r="M107" s="6"/>
      <c r="N107" s="55"/>
      <c r="O107" s="59"/>
      <c r="P107" s="55">
        <v>1</v>
      </c>
      <c r="Q107" s="6">
        <f t="shared" si="221"/>
        <v>14</v>
      </c>
      <c r="R107" s="55">
        <v>1</v>
      </c>
      <c r="S107" s="6">
        <f t="shared" si="222"/>
        <v>14</v>
      </c>
      <c r="T107" s="55">
        <v>2</v>
      </c>
      <c r="U107" s="58" t="s">
        <v>81</v>
      </c>
      <c r="V107" s="56"/>
      <c r="W107" s="6"/>
      <c r="X107" s="55"/>
      <c r="Y107" s="6"/>
      <c r="Z107" s="55"/>
      <c r="AA107" s="59"/>
      <c r="AB107" s="55"/>
      <c r="AC107" s="6"/>
      <c r="AD107" s="55"/>
      <c r="AE107" s="6"/>
      <c r="AF107" s="55"/>
      <c r="AG107" s="58"/>
      <c r="AH107" s="56"/>
      <c r="AI107" s="6"/>
      <c r="AJ107" s="55"/>
      <c r="AK107" s="6"/>
      <c r="AL107" s="55"/>
      <c r="AM107" s="59"/>
      <c r="AN107" s="56"/>
      <c r="AO107" s="6"/>
      <c r="AP107" s="57"/>
      <c r="AQ107" s="6"/>
      <c r="AR107" s="57"/>
      <c r="AS107" s="60"/>
      <c r="AT107" s="55"/>
      <c r="AU107" s="6"/>
      <c r="AV107" s="55"/>
      <c r="AW107" s="6"/>
      <c r="AX107" s="55"/>
      <c r="AY107" s="55"/>
      <c r="AZ107" s="389"/>
      <c r="BA107" s="390"/>
      <c r="BB107" s="390"/>
      <c r="BC107" s="391"/>
      <c r="BD107" s="392"/>
      <c r="BE107" s="393"/>
      <c r="BF107" s="270" t="s">
        <v>129</v>
      </c>
      <c r="BG107" s="238" t="s">
        <v>452</v>
      </c>
    </row>
    <row r="108" spans="1:59" s="91" customFormat="1" ht="15.75" customHeight="1" x14ac:dyDescent="0.25">
      <c r="A108" s="100" t="s">
        <v>449</v>
      </c>
      <c r="B108" s="53" t="s">
        <v>19</v>
      </c>
      <c r="C108" s="203" t="s">
        <v>451</v>
      </c>
      <c r="D108" s="204"/>
      <c r="E108" s="6"/>
      <c r="F108" s="102"/>
      <c r="G108" s="6"/>
      <c r="H108" s="102"/>
      <c r="I108" s="103"/>
      <c r="J108" s="56"/>
      <c r="K108" s="6"/>
      <c r="L108" s="55"/>
      <c r="M108" s="6"/>
      <c r="N108" s="55"/>
      <c r="O108" s="59"/>
      <c r="P108" s="55">
        <v>1</v>
      </c>
      <c r="Q108" s="6">
        <f t="shared" si="221"/>
        <v>14</v>
      </c>
      <c r="R108" s="55">
        <v>1</v>
      </c>
      <c r="S108" s="6">
        <f t="shared" si="222"/>
        <v>14</v>
      </c>
      <c r="T108" s="55">
        <v>2</v>
      </c>
      <c r="U108" s="58" t="s">
        <v>81</v>
      </c>
      <c r="V108" s="56"/>
      <c r="W108" s="6"/>
      <c r="X108" s="55"/>
      <c r="Y108" s="6"/>
      <c r="Z108" s="55"/>
      <c r="AA108" s="59"/>
      <c r="AB108" s="55"/>
      <c r="AC108" s="6"/>
      <c r="AD108" s="55"/>
      <c r="AE108" s="6"/>
      <c r="AF108" s="55"/>
      <c r="AG108" s="58"/>
      <c r="AH108" s="56"/>
      <c r="AI108" s="6"/>
      <c r="AJ108" s="55"/>
      <c r="AK108" s="6"/>
      <c r="AL108" s="55"/>
      <c r="AM108" s="59"/>
      <c r="AN108" s="56"/>
      <c r="AO108" s="6"/>
      <c r="AP108" s="57"/>
      <c r="AQ108" s="6"/>
      <c r="AR108" s="57"/>
      <c r="AS108" s="60"/>
      <c r="AT108" s="55"/>
      <c r="AU108" s="6"/>
      <c r="AV108" s="55"/>
      <c r="AW108" s="6"/>
      <c r="AX108" s="55"/>
      <c r="AY108" s="55"/>
      <c r="AZ108" s="389"/>
      <c r="BA108" s="390"/>
      <c r="BB108" s="390"/>
      <c r="BC108" s="391"/>
      <c r="BD108" s="392"/>
      <c r="BE108" s="393"/>
      <c r="BF108" s="270" t="s">
        <v>129</v>
      </c>
      <c r="BG108" s="238" t="s">
        <v>453</v>
      </c>
    </row>
    <row r="109" spans="1:59" s="91" customFormat="1" ht="15.75" customHeight="1" x14ac:dyDescent="0.25">
      <c r="A109" s="100" t="s">
        <v>441</v>
      </c>
      <c r="B109" s="53" t="s">
        <v>19</v>
      </c>
      <c r="C109" s="203" t="s">
        <v>442</v>
      </c>
      <c r="D109" s="204"/>
      <c r="E109" s="6"/>
      <c r="F109" s="102"/>
      <c r="G109" s="6"/>
      <c r="H109" s="102"/>
      <c r="I109" s="103"/>
      <c r="J109" s="56"/>
      <c r="K109" s="6"/>
      <c r="L109" s="55"/>
      <c r="M109" s="6"/>
      <c r="N109" s="55"/>
      <c r="O109" s="59"/>
      <c r="P109" s="55"/>
      <c r="Q109" s="6"/>
      <c r="R109" s="55"/>
      <c r="S109" s="6"/>
      <c r="T109" s="55"/>
      <c r="U109" s="58"/>
      <c r="V109" s="56"/>
      <c r="W109" s="6"/>
      <c r="X109" s="55"/>
      <c r="Y109" s="6"/>
      <c r="Z109" s="55"/>
      <c r="AA109" s="59"/>
      <c r="AB109" s="55">
        <v>1</v>
      </c>
      <c r="AC109" s="6">
        <f t="shared" si="243"/>
        <v>14</v>
      </c>
      <c r="AD109" s="55">
        <v>1</v>
      </c>
      <c r="AE109" s="6">
        <f t="shared" si="244"/>
        <v>14</v>
      </c>
      <c r="AF109" s="55">
        <v>2</v>
      </c>
      <c r="AG109" s="58" t="s">
        <v>81</v>
      </c>
      <c r="AH109" s="56"/>
      <c r="AI109" s="6"/>
      <c r="AJ109" s="55"/>
      <c r="AK109" s="6"/>
      <c r="AL109" s="55"/>
      <c r="AM109" s="59"/>
      <c r="AN109" s="56"/>
      <c r="AO109" s="6"/>
      <c r="AP109" s="57"/>
      <c r="AQ109" s="6"/>
      <c r="AR109" s="57"/>
      <c r="AS109" s="60"/>
      <c r="AT109" s="55"/>
      <c r="AU109" s="6"/>
      <c r="AV109" s="55"/>
      <c r="AW109" s="6"/>
      <c r="AX109" s="55"/>
      <c r="AY109" s="55"/>
      <c r="AZ109" s="384"/>
      <c r="BA109" s="385"/>
      <c r="BB109" s="385"/>
      <c r="BC109" s="386"/>
      <c r="BD109" s="387"/>
      <c r="BE109" s="388"/>
      <c r="BF109" s="270" t="s">
        <v>428</v>
      </c>
      <c r="BG109" s="238" t="s">
        <v>443</v>
      </c>
    </row>
    <row r="110" spans="1:59" s="91" customFormat="1" x14ac:dyDescent="0.25">
      <c r="A110" s="100" t="s">
        <v>172</v>
      </c>
      <c r="B110" s="53" t="s">
        <v>19</v>
      </c>
      <c r="C110" s="203" t="s">
        <v>173</v>
      </c>
      <c r="D110" s="204"/>
      <c r="E110" s="6" t="str">
        <f t="shared" si="237"/>
        <v/>
      </c>
      <c r="F110" s="102"/>
      <c r="G110" s="6" t="str">
        <f t="shared" si="238"/>
        <v/>
      </c>
      <c r="H110" s="102"/>
      <c r="I110" s="103"/>
      <c r="J110" s="56"/>
      <c r="K110" s="6" t="str">
        <f t="shared" si="239"/>
        <v/>
      </c>
      <c r="L110" s="55"/>
      <c r="M110" s="6" t="str">
        <f t="shared" si="240"/>
        <v/>
      </c>
      <c r="N110" s="55"/>
      <c r="O110" s="59"/>
      <c r="P110" s="55"/>
      <c r="Q110" s="6" t="str">
        <f t="shared" si="221"/>
        <v/>
      </c>
      <c r="R110" s="55"/>
      <c r="S110" s="6" t="str">
        <f t="shared" si="222"/>
        <v/>
      </c>
      <c r="T110" s="55"/>
      <c r="U110" s="58"/>
      <c r="V110" s="56"/>
      <c r="W110" s="6" t="str">
        <f t="shared" si="241"/>
        <v/>
      </c>
      <c r="X110" s="55"/>
      <c r="Y110" s="6" t="str">
        <f t="shared" si="242"/>
        <v/>
      </c>
      <c r="Z110" s="55"/>
      <c r="AA110" s="59"/>
      <c r="AB110" s="55">
        <v>1</v>
      </c>
      <c r="AC110" s="6">
        <f t="shared" si="243"/>
        <v>14</v>
      </c>
      <c r="AD110" s="55">
        <v>1</v>
      </c>
      <c r="AE110" s="6">
        <f t="shared" si="244"/>
        <v>14</v>
      </c>
      <c r="AF110" s="55">
        <v>2</v>
      </c>
      <c r="AG110" s="58" t="s">
        <v>72</v>
      </c>
      <c r="AH110" s="56"/>
      <c r="AI110" s="6" t="str">
        <f t="shared" si="249"/>
        <v/>
      </c>
      <c r="AJ110" s="55"/>
      <c r="AK110" s="6" t="str">
        <f t="shared" si="250"/>
        <v/>
      </c>
      <c r="AL110" s="55"/>
      <c r="AM110" s="59"/>
      <c r="AN110" s="56"/>
      <c r="AO110" s="6" t="str">
        <f t="shared" si="245"/>
        <v/>
      </c>
      <c r="AP110" s="57"/>
      <c r="AQ110" s="6" t="str">
        <f t="shared" si="246"/>
        <v/>
      </c>
      <c r="AR110" s="57"/>
      <c r="AS110" s="60"/>
      <c r="AT110" s="55"/>
      <c r="AU110" s="6" t="str">
        <f t="shared" si="247"/>
        <v/>
      </c>
      <c r="AV110" s="55"/>
      <c r="AW110" s="6" t="str">
        <f t="shared" si="248"/>
        <v/>
      </c>
      <c r="AX110" s="55"/>
      <c r="AY110" s="55"/>
      <c r="AZ110" s="408"/>
      <c r="BA110" s="409"/>
      <c r="BB110" s="409"/>
      <c r="BC110" s="410"/>
      <c r="BD110" s="406"/>
      <c r="BE110" s="407"/>
      <c r="BF110" s="270" t="s">
        <v>129</v>
      </c>
      <c r="BG110" s="238" t="s">
        <v>90</v>
      </c>
    </row>
    <row r="111" spans="1:59" s="91" customFormat="1" x14ac:dyDescent="0.25">
      <c r="A111" s="100" t="s">
        <v>174</v>
      </c>
      <c r="B111" s="53" t="s">
        <v>19</v>
      </c>
      <c r="C111" s="203" t="s">
        <v>175</v>
      </c>
      <c r="D111" s="204"/>
      <c r="E111" s="6" t="str">
        <f t="shared" si="237"/>
        <v/>
      </c>
      <c r="F111" s="102"/>
      <c r="G111" s="6" t="str">
        <f t="shared" si="238"/>
        <v/>
      </c>
      <c r="H111" s="102"/>
      <c r="I111" s="103"/>
      <c r="J111" s="56"/>
      <c r="K111" s="6" t="str">
        <f t="shared" si="239"/>
        <v/>
      </c>
      <c r="L111" s="55"/>
      <c r="M111" s="6" t="str">
        <f t="shared" si="240"/>
        <v/>
      </c>
      <c r="N111" s="55"/>
      <c r="O111" s="59"/>
      <c r="P111" s="55"/>
      <c r="Q111" s="6" t="str">
        <f t="shared" si="221"/>
        <v/>
      </c>
      <c r="R111" s="55"/>
      <c r="S111" s="6" t="str">
        <f t="shared" si="222"/>
        <v/>
      </c>
      <c r="T111" s="55"/>
      <c r="U111" s="58"/>
      <c r="V111" s="56"/>
      <c r="W111" s="6" t="str">
        <f t="shared" ref="W111:W114" si="253">IF(V111*14=0,"",V111*14)</f>
        <v/>
      </c>
      <c r="X111" s="55"/>
      <c r="Y111" s="6" t="str">
        <f t="shared" ref="Y111:Y114" si="254">IF(X111*14=0,"",X111*14)</f>
        <v/>
      </c>
      <c r="Z111" s="55"/>
      <c r="AA111" s="59"/>
      <c r="AB111" s="55">
        <v>1</v>
      </c>
      <c r="AC111" s="6">
        <f t="shared" si="243"/>
        <v>14</v>
      </c>
      <c r="AD111" s="55">
        <v>1</v>
      </c>
      <c r="AE111" s="6">
        <f t="shared" si="244"/>
        <v>14</v>
      </c>
      <c r="AF111" s="55">
        <v>2</v>
      </c>
      <c r="AG111" s="58" t="s">
        <v>72</v>
      </c>
      <c r="AH111" s="56"/>
      <c r="AI111" s="6" t="str">
        <f t="shared" si="249"/>
        <v/>
      </c>
      <c r="AJ111" s="55"/>
      <c r="AK111" s="6" t="str">
        <f t="shared" si="250"/>
        <v/>
      </c>
      <c r="AL111" s="55"/>
      <c r="AM111" s="59"/>
      <c r="AN111" s="56"/>
      <c r="AO111" s="6" t="str">
        <f t="shared" ref="AO111:AO114" si="255">IF(AN111*14=0,"",AN111*14)</f>
        <v/>
      </c>
      <c r="AP111" s="57"/>
      <c r="AQ111" s="6" t="str">
        <f t="shared" ref="AQ111:AQ114" si="256">IF(AP111*14=0,"",AP111*14)</f>
        <v/>
      </c>
      <c r="AR111" s="57"/>
      <c r="AS111" s="60"/>
      <c r="AT111" s="55"/>
      <c r="AU111" s="6" t="str">
        <f t="shared" ref="AU111:AU114" si="257">IF(AT111*14=0,"",AT111*14)</f>
        <v/>
      </c>
      <c r="AV111" s="55"/>
      <c r="AW111" s="6" t="str">
        <f t="shared" ref="AW111:AW114" si="258">IF(AV111*14=0,"",AV111*14)</f>
        <v/>
      </c>
      <c r="AX111" s="55"/>
      <c r="AY111" s="55"/>
      <c r="AZ111" s="408"/>
      <c r="BA111" s="409"/>
      <c r="BB111" s="409"/>
      <c r="BC111" s="410"/>
      <c r="BD111" s="406"/>
      <c r="BE111" s="407"/>
      <c r="BF111" s="270" t="s">
        <v>129</v>
      </c>
      <c r="BG111" s="238" t="s">
        <v>90</v>
      </c>
    </row>
    <row r="112" spans="1:59" s="91" customFormat="1" ht="15.6" customHeight="1" x14ac:dyDescent="0.25">
      <c r="A112" s="100" t="s">
        <v>176</v>
      </c>
      <c r="B112" s="53" t="s">
        <v>19</v>
      </c>
      <c r="C112" s="203" t="s">
        <v>177</v>
      </c>
      <c r="D112" s="204"/>
      <c r="E112" s="6" t="str">
        <f t="shared" si="237"/>
        <v/>
      </c>
      <c r="F112" s="102"/>
      <c r="G112" s="6" t="str">
        <f t="shared" si="238"/>
        <v/>
      </c>
      <c r="H112" s="102"/>
      <c r="I112" s="103"/>
      <c r="J112" s="56"/>
      <c r="K112" s="6" t="str">
        <f t="shared" si="239"/>
        <v/>
      </c>
      <c r="L112" s="55"/>
      <c r="M112" s="6" t="str">
        <f t="shared" si="240"/>
        <v/>
      </c>
      <c r="N112" s="55"/>
      <c r="O112" s="59"/>
      <c r="P112" s="55"/>
      <c r="Q112" s="6" t="str">
        <f t="shared" si="221"/>
        <v/>
      </c>
      <c r="R112" s="55"/>
      <c r="S112" s="6" t="str">
        <f t="shared" si="222"/>
        <v/>
      </c>
      <c r="T112" s="55"/>
      <c r="U112" s="58"/>
      <c r="V112" s="56"/>
      <c r="W112" s="6" t="str">
        <f t="shared" si="253"/>
        <v/>
      </c>
      <c r="X112" s="55"/>
      <c r="Y112" s="6" t="str">
        <f t="shared" si="254"/>
        <v/>
      </c>
      <c r="Z112" s="55"/>
      <c r="AA112" s="59"/>
      <c r="AB112" s="55">
        <v>1</v>
      </c>
      <c r="AC112" s="6">
        <f t="shared" ref="AC112" si="259">IF(AB112*14=0,"",AB112*14)</f>
        <v>14</v>
      </c>
      <c r="AD112" s="55">
        <v>1</v>
      </c>
      <c r="AE112" s="6">
        <f t="shared" ref="AE112" si="260">IF(AD112*14=0,"",AD112*14)</f>
        <v>14</v>
      </c>
      <c r="AF112" s="55">
        <v>2</v>
      </c>
      <c r="AG112" s="58" t="s">
        <v>72</v>
      </c>
      <c r="AH112" s="56"/>
      <c r="AI112" s="6" t="str">
        <f t="shared" si="249"/>
        <v/>
      </c>
      <c r="AJ112" s="55"/>
      <c r="AK112" s="6" t="str">
        <f t="shared" si="250"/>
        <v/>
      </c>
      <c r="AL112" s="55"/>
      <c r="AM112" s="59"/>
      <c r="AN112" s="56"/>
      <c r="AO112" s="6" t="str">
        <f t="shared" si="255"/>
        <v/>
      </c>
      <c r="AP112" s="57"/>
      <c r="AQ112" s="6" t="str">
        <f t="shared" si="256"/>
        <v/>
      </c>
      <c r="AR112" s="57"/>
      <c r="AS112" s="60"/>
      <c r="AT112" s="55"/>
      <c r="AU112" s="6" t="str">
        <f t="shared" si="257"/>
        <v/>
      </c>
      <c r="AV112" s="55"/>
      <c r="AW112" s="6" t="str">
        <f t="shared" si="258"/>
        <v/>
      </c>
      <c r="AX112" s="55"/>
      <c r="AY112" s="55"/>
      <c r="AZ112" s="408"/>
      <c r="BA112" s="409"/>
      <c r="BB112" s="409"/>
      <c r="BC112" s="410"/>
      <c r="BD112" s="406"/>
      <c r="BE112" s="407"/>
      <c r="BF112" s="270" t="s">
        <v>129</v>
      </c>
      <c r="BG112" s="238" t="s">
        <v>90</v>
      </c>
    </row>
    <row r="113" spans="1:59" s="91" customFormat="1" ht="15.75" customHeight="1" x14ac:dyDescent="0.25">
      <c r="A113" s="100" t="s">
        <v>315</v>
      </c>
      <c r="B113" s="53" t="s">
        <v>19</v>
      </c>
      <c r="C113" s="203" t="s">
        <v>456</v>
      </c>
      <c r="D113" s="56">
        <v>1</v>
      </c>
      <c r="E113" s="6">
        <f t="shared" si="237"/>
        <v>14</v>
      </c>
      <c r="F113" s="55">
        <v>1</v>
      </c>
      <c r="G113" s="6">
        <f t="shared" si="238"/>
        <v>14</v>
      </c>
      <c r="H113" s="55">
        <v>4</v>
      </c>
      <c r="I113" s="59" t="s">
        <v>72</v>
      </c>
      <c r="J113" s="56"/>
      <c r="K113" s="6" t="str">
        <f t="shared" ref="K113:K114" si="261">IF(J113*14=0,"",J113*14)</f>
        <v/>
      </c>
      <c r="L113" s="55"/>
      <c r="M113" s="6" t="str">
        <f t="shared" ref="M113:M114" si="262">IF(L113*14=0,"",L113*14)</f>
        <v/>
      </c>
      <c r="N113" s="55"/>
      <c r="O113" s="59"/>
      <c r="P113" s="55"/>
      <c r="Q113" s="6" t="str">
        <f t="shared" ref="Q113:Q114" si="263">IF(P113*14=0,"",P113*14)</f>
        <v/>
      </c>
      <c r="R113" s="55"/>
      <c r="S113" s="6" t="str">
        <f t="shared" ref="S113:S114" si="264">IF(R113*14=0,"",R113*14)</f>
        <v/>
      </c>
      <c r="T113" s="55"/>
      <c r="U113" s="58"/>
      <c r="V113" s="56"/>
      <c r="W113" s="6" t="str">
        <f t="shared" si="253"/>
        <v/>
      </c>
      <c r="X113" s="55"/>
      <c r="Y113" s="6" t="str">
        <f t="shared" si="254"/>
        <v/>
      </c>
      <c r="Z113" s="55"/>
      <c r="AA113" s="59"/>
      <c r="AB113" s="55"/>
      <c r="AC113" s="6" t="str">
        <f t="shared" ref="AC113:AC114" si="265">IF(AB113*14=0,"",AB113*14)</f>
        <v/>
      </c>
      <c r="AD113" s="55"/>
      <c r="AE113" s="6" t="str">
        <f t="shared" ref="AE113:AE114" si="266">IF(AD113*14=0,"",AD113*14)</f>
        <v/>
      </c>
      <c r="AF113" s="55"/>
      <c r="AG113" s="58"/>
      <c r="AH113" s="56"/>
      <c r="AI113" s="6" t="str">
        <f t="shared" ref="AI113:AI114" si="267">IF(AH113*14=0,"",AH113*14)</f>
        <v/>
      </c>
      <c r="AJ113" s="55"/>
      <c r="AK113" s="6" t="str">
        <f t="shared" ref="AK113:AK114" si="268">IF(AJ113*14=0,"",AJ113*14)</f>
        <v/>
      </c>
      <c r="AL113" s="55"/>
      <c r="AM113" s="59"/>
      <c r="AN113" s="56"/>
      <c r="AO113" s="6" t="str">
        <f t="shared" si="255"/>
        <v/>
      </c>
      <c r="AP113" s="57"/>
      <c r="AQ113" s="6" t="str">
        <f t="shared" si="256"/>
        <v/>
      </c>
      <c r="AR113" s="57"/>
      <c r="AS113" s="60"/>
      <c r="AT113" s="55"/>
      <c r="AU113" s="6" t="str">
        <f t="shared" si="257"/>
        <v/>
      </c>
      <c r="AV113" s="55"/>
      <c r="AW113" s="6" t="str">
        <f t="shared" si="258"/>
        <v/>
      </c>
      <c r="AX113" s="55"/>
      <c r="AY113" s="55"/>
      <c r="AZ113" s="408"/>
      <c r="BA113" s="409"/>
      <c r="BB113" s="409"/>
      <c r="BC113" s="410"/>
      <c r="BD113" s="406"/>
      <c r="BE113" s="407"/>
      <c r="BF113" s="270" t="s">
        <v>124</v>
      </c>
      <c r="BG113" s="238" t="s">
        <v>128</v>
      </c>
    </row>
    <row r="114" spans="1:59" s="91" customFormat="1" ht="15.75" customHeight="1" x14ac:dyDescent="0.25">
      <c r="A114" s="100" t="s">
        <v>316</v>
      </c>
      <c r="B114" s="53" t="s">
        <v>19</v>
      </c>
      <c r="C114" s="203" t="s">
        <v>184</v>
      </c>
      <c r="D114" s="56">
        <v>1</v>
      </c>
      <c r="E114" s="6">
        <f t="shared" si="237"/>
        <v>14</v>
      </c>
      <c r="F114" s="55">
        <v>1</v>
      </c>
      <c r="G114" s="6">
        <f t="shared" si="238"/>
        <v>14</v>
      </c>
      <c r="H114" s="55">
        <v>4</v>
      </c>
      <c r="I114" s="59" t="s">
        <v>72</v>
      </c>
      <c r="J114" s="56"/>
      <c r="K114" s="6" t="str">
        <f t="shared" si="261"/>
        <v/>
      </c>
      <c r="L114" s="55"/>
      <c r="M114" s="6" t="str">
        <f t="shared" si="262"/>
        <v/>
      </c>
      <c r="N114" s="55"/>
      <c r="O114" s="59"/>
      <c r="P114" s="55"/>
      <c r="Q114" s="6" t="str">
        <f t="shared" si="263"/>
        <v/>
      </c>
      <c r="R114" s="55"/>
      <c r="S114" s="6" t="str">
        <f t="shared" si="264"/>
        <v/>
      </c>
      <c r="T114" s="55"/>
      <c r="U114" s="58"/>
      <c r="V114" s="56"/>
      <c r="W114" s="6" t="str">
        <f t="shared" si="253"/>
        <v/>
      </c>
      <c r="X114" s="55"/>
      <c r="Y114" s="6" t="str">
        <f t="shared" si="254"/>
        <v/>
      </c>
      <c r="Z114" s="55"/>
      <c r="AA114" s="59"/>
      <c r="AB114" s="55"/>
      <c r="AC114" s="6" t="str">
        <f t="shared" si="265"/>
        <v/>
      </c>
      <c r="AD114" s="55"/>
      <c r="AE114" s="6" t="str">
        <f t="shared" si="266"/>
        <v/>
      </c>
      <c r="AF114" s="55"/>
      <c r="AG114" s="58"/>
      <c r="AH114" s="56"/>
      <c r="AI114" s="6" t="str">
        <f t="shared" si="267"/>
        <v/>
      </c>
      <c r="AJ114" s="55"/>
      <c r="AK114" s="6" t="str">
        <f t="shared" si="268"/>
        <v/>
      </c>
      <c r="AL114" s="55"/>
      <c r="AM114" s="59"/>
      <c r="AN114" s="56"/>
      <c r="AO114" s="6" t="str">
        <f t="shared" si="255"/>
        <v/>
      </c>
      <c r="AP114" s="57"/>
      <c r="AQ114" s="6" t="str">
        <f t="shared" si="256"/>
        <v/>
      </c>
      <c r="AR114" s="57"/>
      <c r="AS114" s="60"/>
      <c r="AT114" s="55"/>
      <c r="AU114" s="6" t="str">
        <f t="shared" si="257"/>
        <v/>
      </c>
      <c r="AV114" s="55"/>
      <c r="AW114" s="6" t="str">
        <f t="shared" si="258"/>
        <v/>
      </c>
      <c r="AX114" s="55"/>
      <c r="AY114" s="55"/>
      <c r="AZ114" s="408"/>
      <c r="BA114" s="409"/>
      <c r="BB114" s="409"/>
      <c r="BC114" s="410"/>
      <c r="BD114" s="406"/>
      <c r="BE114" s="407"/>
      <c r="BF114" s="270" t="s">
        <v>124</v>
      </c>
      <c r="BG114" s="238" t="s">
        <v>128</v>
      </c>
    </row>
    <row r="115" spans="1:59" s="91" customFormat="1" ht="15.75" customHeight="1" x14ac:dyDescent="0.25">
      <c r="A115" s="296" t="s">
        <v>317</v>
      </c>
      <c r="B115" s="53" t="s">
        <v>19</v>
      </c>
      <c r="C115" s="297" t="s">
        <v>455</v>
      </c>
      <c r="D115" s="298">
        <v>1</v>
      </c>
      <c r="E115" s="6">
        <f t="shared" si="237"/>
        <v>14</v>
      </c>
      <c r="F115" s="273">
        <v>1</v>
      </c>
      <c r="G115" s="6">
        <f t="shared" si="238"/>
        <v>14</v>
      </c>
      <c r="H115" s="273">
        <v>4</v>
      </c>
      <c r="I115" s="299" t="s">
        <v>72</v>
      </c>
      <c r="J115" s="56"/>
      <c r="K115" s="6"/>
      <c r="L115" s="55"/>
      <c r="M115" s="6"/>
      <c r="N115" s="55"/>
      <c r="O115" s="59"/>
      <c r="P115" s="55"/>
      <c r="Q115" s="6"/>
      <c r="R115" s="55"/>
      <c r="S115" s="6"/>
      <c r="T115" s="55"/>
      <c r="U115" s="58"/>
      <c r="V115" s="56"/>
      <c r="W115" s="6"/>
      <c r="X115" s="55"/>
      <c r="Y115" s="6"/>
      <c r="Z115" s="55"/>
      <c r="AA115" s="59"/>
      <c r="AB115" s="55"/>
      <c r="AC115" s="6"/>
      <c r="AD115" s="55"/>
      <c r="AE115" s="6"/>
      <c r="AF115" s="55"/>
      <c r="AG115" s="58"/>
      <c r="AH115" s="56"/>
      <c r="AI115" s="6"/>
      <c r="AJ115" s="55"/>
      <c r="AK115" s="6"/>
      <c r="AL115" s="55"/>
      <c r="AM115" s="59"/>
      <c r="AN115" s="56"/>
      <c r="AO115" s="6"/>
      <c r="AP115" s="57"/>
      <c r="AQ115" s="6"/>
      <c r="AR115" s="57"/>
      <c r="AS115" s="60"/>
      <c r="AT115" s="55"/>
      <c r="AU115" s="6"/>
      <c r="AV115" s="55"/>
      <c r="AW115" s="6"/>
      <c r="AX115" s="55"/>
      <c r="AY115" s="55"/>
      <c r="AZ115" s="309"/>
      <c r="BA115" s="310"/>
      <c r="BB115" s="310"/>
      <c r="BC115" s="311"/>
      <c r="BD115" s="312"/>
      <c r="BE115" s="313"/>
      <c r="BF115" s="270" t="s">
        <v>124</v>
      </c>
      <c r="BG115" s="238" t="s">
        <v>132</v>
      </c>
    </row>
    <row r="116" spans="1:59" s="91" customFormat="1" ht="15.75" customHeight="1" x14ac:dyDescent="0.25">
      <c r="A116" s="100" t="s">
        <v>318</v>
      </c>
      <c r="B116" s="258" t="s">
        <v>19</v>
      </c>
      <c r="C116" s="203" t="s">
        <v>185</v>
      </c>
      <c r="D116" s="56">
        <v>1</v>
      </c>
      <c r="E116" s="6">
        <f t="shared" si="237"/>
        <v>14</v>
      </c>
      <c r="F116" s="55">
        <v>1</v>
      </c>
      <c r="G116" s="6">
        <f t="shared" si="238"/>
        <v>14</v>
      </c>
      <c r="H116" s="55">
        <v>4</v>
      </c>
      <c r="I116" s="59" t="s">
        <v>72</v>
      </c>
      <c r="J116" s="56"/>
      <c r="K116" s="6" t="str">
        <f t="shared" si="239"/>
        <v/>
      </c>
      <c r="L116" s="55"/>
      <c r="M116" s="6" t="str">
        <f t="shared" si="240"/>
        <v/>
      </c>
      <c r="N116" s="55"/>
      <c r="O116" s="59"/>
      <c r="P116" s="55"/>
      <c r="Q116" s="6" t="str">
        <f t="shared" ref="Q116:Q117" si="269">IF(P116*14=0,"",P116*14)</f>
        <v/>
      </c>
      <c r="R116" s="55"/>
      <c r="S116" s="6" t="str">
        <f t="shared" ref="S116:S117" si="270">IF(R116*14=0,"",R116*14)</f>
        <v/>
      </c>
      <c r="T116" s="55"/>
      <c r="U116" s="58"/>
      <c r="V116" s="56"/>
      <c r="W116" s="6" t="str">
        <f t="shared" si="241"/>
        <v/>
      </c>
      <c r="X116" s="55"/>
      <c r="Y116" s="6" t="str">
        <f t="shared" si="242"/>
        <v/>
      </c>
      <c r="Z116" s="55"/>
      <c r="AA116" s="59"/>
      <c r="AB116" s="55"/>
      <c r="AC116" s="6" t="str">
        <f t="shared" si="243"/>
        <v/>
      </c>
      <c r="AD116" s="55"/>
      <c r="AE116" s="6" t="str">
        <f t="shared" si="244"/>
        <v/>
      </c>
      <c r="AF116" s="55"/>
      <c r="AG116" s="58"/>
      <c r="AH116" s="56"/>
      <c r="AI116" s="6" t="str">
        <f t="shared" si="249"/>
        <v/>
      </c>
      <c r="AJ116" s="55"/>
      <c r="AK116" s="6" t="str">
        <f t="shared" si="250"/>
        <v/>
      </c>
      <c r="AL116" s="55"/>
      <c r="AM116" s="59"/>
      <c r="AN116" s="56"/>
      <c r="AO116" s="6" t="str">
        <f t="shared" si="245"/>
        <v/>
      </c>
      <c r="AP116" s="57"/>
      <c r="AQ116" s="6" t="str">
        <f t="shared" si="246"/>
        <v/>
      </c>
      <c r="AR116" s="57"/>
      <c r="AS116" s="60"/>
      <c r="AT116" s="55"/>
      <c r="AU116" s="6" t="str">
        <f t="shared" si="247"/>
        <v/>
      </c>
      <c r="AV116" s="55"/>
      <c r="AW116" s="6" t="str">
        <f t="shared" si="248"/>
        <v/>
      </c>
      <c r="AX116" s="55"/>
      <c r="AY116" s="55"/>
      <c r="AZ116" s="408"/>
      <c r="BA116" s="409"/>
      <c r="BB116" s="409"/>
      <c r="BC116" s="410"/>
      <c r="BD116" s="406"/>
      <c r="BE116" s="407"/>
      <c r="BF116" s="270" t="s">
        <v>124</v>
      </c>
      <c r="BG116" s="238" t="s">
        <v>132</v>
      </c>
    </row>
    <row r="117" spans="1:59" s="91" customFormat="1" ht="15.75" customHeight="1" x14ac:dyDescent="0.25">
      <c r="A117" s="296" t="s">
        <v>319</v>
      </c>
      <c r="B117" s="53" t="s">
        <v>19</v>
      </c>
      <c r="C117" s="297" t="s">
        <v>196</v>
      </c>
      <c r="D117" s="56">
        <v>1</v>
      </c>
      <c r="E117" s="6">
        <f t="shared" ref="E117" si="271">IF(D117*14=0,"",D117*14)</f>
        <v>14</v>
      </c>
      <c r="F117" s="55">
        <v>1</v>
      </c>
      <c r="G117" s="6">
        <f t="shared" ref="G117" si="272">IF(F117*14=0,"",F117*14)</f>
        <v>14</v>
      </c>
      <c r="H117" s="55">
        <v>4</v>
      </c>
      <c r="I117" s="59" t="s">
        <v>72</v>
      </c>
      <c r="J117" s="56"/>
      <c r="K117" s="6" t="str">
        <f t="shared" si="239"/>
        <v/>
      </c>
      <c r="L117" s="55"/>
      <c r="M117" s="6" t="str">
        <f t="shared" si="240"/>
        <v/>
      </c>
      <c r="N117" s="55"/>
      <c r="O117" s="59"/>
      <c r="P117" s="55"/>
      <c r="Q117" s="6" t="str">
        <f t="shared" si="269"/>
        <v/>
      </c>
      <c r="R117" s="55"/>
      <c r="S117" s="6" t="str">
        <f t="shared" si="270"/>
        <v/>
      </c>
      <c r="T117" s="55"/>
      <c r="U117" s="58"/>
      <c r="V117" s="56"/>
      <c r="W117" s="6" t="str">
        <f t="shared" si="241"/>
        <v/>
      </c>
      <c r="X117" s="55"/>
      <c r="Y117" s="6" t="str">
        <f t="shared" si="242"/>
        <v/>
      </c>
      <c r="Z117" s="55"/>
      <c r="AA117" s="59"/>
      <c r="AB117" s="55"/>
      <c r="AC117" s="6" t="str">
        <f t="shared" si="243"/>
        <v/>
      </c>
      <c r="AD117" s="55"/>
      <c r="AE117" s="6" t="str">
        <f t="shared" si="244"/>
        <v/>
      </c>
      <c r="AF117" s="55"/>
      <c r="AG117" s="58"/>
      <c r="AH117" s="56"/>
      <c r="AI117" s="6" t="str">
        <f t="shared" si="249"/>
        <v/>
      </c>
      <c r="AJ117" s="55"/>
      <c r="AK117" s="6" t="str">
        <f t="shared" si="250"/>
        <v/>
      </c>
      <c r="AL117" s="55"/>
      <c r="AM117" s="59"/>
      <c r="AN117" s="56"/>
      <c r="AO117" s="6" t="str">
        <f t="shared" si="245"/>
        <v/>
      </c>
      <c r="AP117" s="57"/>
      <c r="AQ117" s="6" t="str">
        <f t="shared" si="246"/>
        <v/>
      </c>
      <c r="AR117" s="57"/>
      <c r="AS117" s="60"/>
      <c r="AT117" s="55"/>
      <c r="AU117" s="6" t="str">
        <f t="shared" si="247"/>
        <v/>
      </c>
      <c r="AV117" s="55"/>
      <c r="AW117" s="6" t="str">
        <f t="shared" si="248"/>
        <v/>
      </c>
      <c r="AX117" s="55"/>
      <c r="AY117" s="55"/>
      <c r="AZ117" s="408"/>
      <c r="BA117" s="409"/>
      <c r="BB117" s="409"/>
      <c r="BC117" s="410"/>
      <c r="BD117" s="406"/>
      <c r="BE117" s="407"/>
      <c r="BF117" s="270" t="s">
        <v>124</v>
      </c>
      <c r="BG117" s="281" t="s">
        <v>222</v>
      </c>
    </row>
    <row r="118" spans="1:59" s="91" customFormat="1" ht="15.75" customHeight="1" x14ac:dyDescent="0.3">
      <c r="A118" s="296" t="s">
        <v>320</v>
      </c>
      <c r="B118" s="98" t="s">
        <v>19</v>
      </c>
      <c r="C118" s="297" t="s">
        <v>221</v>
      </c>
      <c r="D118" s="298">
        <v>1</v>
      </c>
      <c r="E118" s="6">
        <f>IF(D118*14=0,"",D118*14)</f>
        <v>14</v>
      </c>
      <c r="F118" s="273">
        <v>1</v>
      </c>
      <c r="G118" s="6">
        <f>IF(F118*14=0,"",F118*14)</f>
        <v>14</v>
      </c>
      <c r="H118" s="273">
        <v>4</v>
      </c>
      <c r="I118" s="299" t="s">
        <v>72</v>
      </c>
      <c r="J118" s="56"/>
      <c r="K118" s="6"/>
      <c r="L118" s="55"/>
      <c r="M118" s="6"/>
      <c r="N118" s="55"/>
      <c r="O118" s="59"/>
      <c r="P118" s="55"/>
      <c r="Q118" s="6"/>
      <c r="R118" s="55"/>
      <c r="S118" s="6"/>
      <c r="T118" s="55"/>
      <c r="U118" s="58"/>
      <c r="V118" s="56"/>
      <c r="W118" s="6"/>
      <c r="X118" s="55"/>
      <c r="Y118" s="6"/>
      <c r="Z118" s="55"/>
      <c r="AA118" s="59"/>
      <c r="AB118" s="55"/>
      <c r="AC118" s="6"/>
      <c r="AD118" s="55"/>
      <c r="AE118" s="6"/>
      <c r="AF118" s="55"/>
      <c r="AG118" s="58"/>
      <c r="AH118" s="56"/>
      <c r="AI118" s="6"/>
      <c r="AJ118" s="55"/>
      <c r="AK118" s="6"/>
      <c r="AL118" s="55"/>
      <c r="AM118" s="59"/>
      <c r="AN118" s="56"/>
      <c r="AO118" s="6"/>
      <c r="AP118" s="57"/>
      <c r="AQ118" s="6"/>
      <c r="AR118" s="57"/>
      <c r="AS118" s="60"/>
      <c r="AT118" s="55"/>
      <c r="AU118" s="6"/>
      <c r="AV118" s="55"/>
      <c r="AW118" s="6"/>
      <c r="AX118" s="55"/>
      <c r="AY118" s="55"/>
      <c r="AZ118" s="275"/>
      <c r="BA118" s="276"/>
      <c r="BB118" s="276"/>
      <c r="BC118" s="277"/>
      <c r="BD118" s="278"/>
      <c r="BE118" s="279"/>
      <c r="BF118" s="270" t="s">
        <v>124</v>
      </c>
      <c r="BG118" s="238" t="s">
        <v>222</v>
      </c>
    </row>
    <row r="119" spans="1:59" s="26" customFormat="1" ht="15.95" customHeight="1" thickBot="1" x14ac:dyDescent="0.3">
      <c r="A119" s="449"/>
      <c r="B119" s="449"/>
      <c r="C119" s="449"/>
      <c r="D119" s="449"/>
      <c r="E119" s="449"/>
      <c r="F119" s="449"/>
      <c r="G119" s="449"/>
      <c r="H119" s="449"/>
      <c r="I119" s="449"/>
      <c r="J119" s="449"/>
      <c r="K119" s="449"/>
      <c r="L119" s="449"/>
      <c r="M119" s="449"/>
      <c r="N119" s="449"/>
      <c r="O119" s="449"/>
      <c r="P119" s="449"/>
      <c r="Q119" s="449"/>
      <c r="R119" s="449"/>
      <c r="S119" s="449"/>
      <c r="T119" s="449"/>
      <c r="U119" s="449"/>
      <c r="V119" s="449"/>
      <c r="W119" s="449"/>
      <c r="X119" s="449"/>
      <c r="Y119" s="449"/>
      <c r="Z119" s="449"/>
      <c r="AA119" s="449"/>
      <c r="AB119" s="449"/>
      <c r="AC119" s="449"/>
      <c r="AD119" s="449"/>
      <c r="AE119" s="449"/>
      <c r="AF119" s="449"/>
      <c r="AG119" s="449"/>
      <c r="AH119" s="449"/>
      <c r="AI119" s="449"/>
      <c r="AJ119" s="449"/>
      <c r="AK119" s="449"/>
      <c r="AL119" s="449"/>
      <c r="AM119" s="449"/>
      <c r="AN119" s="449"/>
      <c r="AO119" s="449"/>
      <c r="AP119" s="449"/>
      <c r="AQ119" s="449"/>
      <c r="AR119" s="449"/>
      <c r="AS119" s="449"/>
      <c r="AT119" s="449"/>
      <c r="AU119" s="449"/>
      <c r="AV119" s="449"/>
      <c r="AW119" s="449"/>
      <c r="AX119" s="449"/>
      <c r="AY119" s="449"/>
      <c r="AZ119" s="177"/>
      <c r="BA119" s="177"/>
      <c r="BB119" s="177"/>
      <c r="BC119" s="177"/>
      <c r="BD119" s="177"/>
      <c r="BE119" s="178"/>
      <c r="BF119" s="272"/>
    </row>
    <row r="120" spans="1:59" s="26" customFormat="1" ht="9.9499999999999993" customHeight="1" thickTop="1" thickBot="1" x14ac:dyDescent="0.3">
      <c r="A120" s="106"/>
      <c r="B120" s="107"/>
      <c r="C120" s="70"/>
      <c r="D120" s="104"/>
      <c r="E120" s="104"/>
      <c r="F120" s="104"/>
      <c r="G120" s="104"/>
      <c r="H120" s="104"/>
      <c r="I120" s="104"/>
      <c r="J120" s="104"/>
      <c r="K120" s="104"/>
      <c r="L120" s="104"/>
      <c r="M120" s="63"/>
      <c r="N120" s="82"/>
      <c r="O120" s="82"/>
      <c r="P120" s="104"/>
      <c r="Q120" s="104"/>
      <c r="R120" s="104"/>
      <c r="S120" s="104"/>
      <c r="T120" s="104"/>
      <c r="U120" s="104"/>
      <c r="V120" s="104"/>
      <c r="W120" s="104"/>
      <c r="X120" s="104"/>
      <c r="Y120" s="63"/>
      <c r="Z120" s="82"/>
      <c r="AA120" s="82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5"/>
      <c r="AZ120" s="64"/>
      <c r="BA120" s="65"/>
      <c r="BB120" s="65"/>
      <c r="BC120" s="65"/>
      <c r="BD120" s="65"/>
      <c r="BE120" s="66"/>
      <c r="BF120" s="272"/>
    </row>
    <row r="121" spans="1:59" s="26" customFormat="1" ht="15.75" customHeight="1" thickTop="1" thickBot="1" x14ac:dyDescent="0.3">
      <c r="A121" s="450"/>
      <c r="B121" s="451"/>
      <c r="C121" s="451"/>
      <c r="D121" s="451"/>
      <c r="E121" s="451"/>
      <c r="F121" s="451"/>
      <c r="G121" s="451"/>
      <c r="H121" s="451"/>
      <c r="I121" s="451"/>
      <c r="J121" s="451"/>
      <c r="K121" s="451"/>
      <c r="L121" s="451"/>
      <c r="M121" s="451"/>
      <c r="N121" s="451"/>
      <c r="O121" s="451"/>
      <c r="P121" s="451"/>
      <c r="Q121" s="451"/>
      <c r="R121" s="451"/>
      <c r="S121" s="451"/>
      <c r="T121" s="451"/>
      <c r="U121" s="451"/>
      <c r="V121" s="451"/>
      <c r="W121" s="451"/>
      <c r="X121" s="451"/>
      <c r="Y121" s="451"/>
      <c r="Z121" s="451"/>
      <c r="AA121" s="451"/>
      <c r="AB121" s="451"/>
      <c r="AC121" s="451"/>
      <c r="AD121" s="451"/>
      <c r="AE121" s="451"/>
      <c r="AF121" s="451"/>
      <c r="AG121" s="451"/>
      <c r="AH121" s="451"/>
      <c r="AI121" s="451"/>
      <c r="AJ121" s="451"/>
      <c r="AK121" s="451"/>
      <c r="AL121" s="451"/>
      <c r="AM121" s="451"/>
      <c r="AN121" s="451"/>
      <c r="AO121" s="451"/>
      <c r="AP121" s="451"/>
      <c r="AQ121" s="451"/>
      <c r="AR121" s="451"/>
      <c r="AS121" s="451"/>
      <c r="AT121" s="451"/>
      <c r="AU121" s="451"/>
      <c r="AV121" s="451"/>
      <c r="AW121" s="451"/>
      <c r="AX121" s="451"/>
      <c r="AY121" s="451"/>
      <c r="AZ121" s="80"/>
      <c r="BA121" s="80"/>
      <c r="BB121" s="80"/>
      <c r="BC121" s="80"/>
      <c r="BD121" s="80"/>
      <c r="BE121" s="81"/>
      <c r="BF121" s="272"/>
    </row>
    <row r="122" spans="1:59" s="26" customFormat="1" ht="15.75" customHeight="1" thickTop="1" x14ac:dyDescent="0.25">
      <c r="A122" s="452" t="s">
        <v>20</v>
      </c>
      <c r="B122" s="453"/>
      <c r="C122" s="453"/>
      <c r="D122" s="453"/>
      <c r="E122" s="453"/>
      <c r="F122" s="453"/>
      <c r="G122" s="453"/>
      <c r="H122" s="453"/>
      <c r="I122" s="453"/>
      <c r="J122" s="453"/>
      <c r="K122" s="453"/>
      <c r="L122" s="453"/>
      <c r="M122" s="453"/>
      <c r="N122" s="453"/>
      <c r="O122" s="453"/>
      <c r="P122" s="453"/>
      <c r="Q122" s="453"/>
      <c r="R122" s="453"/>
      <c r="S122" s="453"/>
      <c r="T122" s="453"/>
      <c r="U122" s="453"/>
      <c r="V122" s="453"/>
      <c r="W122" s="453"/>
      <c r="X122" s="453"/>
      <c r="Y122" s="453"/>
      <c r="Z122" s="453"/>
      <c r="AA122" s="453"/>
      <c r="AB122" s="453"/>
      <c r="AC122" s="453"/>
      <c r="AD122" s="453"/>
      <c r="AE122" s="453"/>
      <c r="AF122" s="453"/>
      <c r="AG122" s="453"/>
      <c r="AH122" s="453"/>
      <c r="AI122" s="453"/>
      <c r="AJ122" s="453"/>
      <c r="AK122" s="453"/>
      <c r="AL122" s="453"/>
      <c r="AM122" s="453"/>
      <c r="AN122" s="453"/>
      <c r="AO122" s="453"/>
      <c r="AP122" s="453"/>
      <c r="AQ122" s="453"/>
      <c r="AR122" s="453"/>
      <c r="AS122" s="453"/>
      <c r="AT122" s="453"/>
      <c r="AU122" s="453"/>
      <c r="AV122" s="453"/>
      <c r="AW122" s="453"/>
      <c r="AX122" s="453"/>
      <c r="AY122" s="453"/>
      <c r="AZ122" s="83"/>
      <c r="BA122" s="83"/>
      <c r="BB122" s="83"/>
      <c r="BC122" s="83"/>
      <c r="BD122" s="83"/>
      <c r="BE122" s="84"/>
      <c r="BF122" s="272"/>
    </row>
    <row r="123" spans="1:59" s="26" customFormat="1" ht="15.75" customHeight="1" x14ac:dyDescent="0.3">
      <c r="A123" s="29"/>
      <c r="B123" s="15"/>
      <c r="C123" s="30" t="s">
        <v>21</v>
      </c>
      <c r="D123" s="31"/>
      <c r="E123" s="32"/>
      <c r="F123" s="32"/>
      <c r="G123" s="32"/>
      <c r="H123" s="8"/>
      <c r="I123" s="33" t="str">
        <f>IF(COUNTIF(I10:I58,"A")=0,"",COUNTIF(I10:I58,"A"))</f>
        <v/>
      </c>
      <c r="J123" s="31"/>
      <c r="K123" s="32"/>
      <c r="L123" s="32"/>
      <c r="M123" s="32"/>
      <c r="N123" s="8"/>
      <c r="O123" s="33" t="str">
        <f>IF(COUNTIF(O10:O58,"A")=0,"",COUNTIF(O10:O58,"A"))</f>
        <v/>
      </c>
      <c r="P123" s="31"/>
      <c r="Q123" s="32"/>
      <c r="R123" s="32"/>
      <c r="S123" s="32"/>
      <c r="T123" s="8"/>
      <c r="U123" s="33" t="str">
        <f>IF(COUNTIF(U10:U58,"A")=0,"",COUNTIF(U10:U58,"A"))</f>
        <v/>
      </c>
      <c r="V123" s="31"/>
      <c r="W123" s="32"/>
      <c r="X123" s="32"/>
      <c r="Y123" s="32"/>
      <c r="Z123" s="8"/>
      <c r="AA123" s="33" t="str">
        <f>IF(COUNTIF(AA10:AA58,"A")=0,"",COUNTIF(AA10:AA58,"A"))</f>
        <v/>
      </c>
      <c r="AB123" s="31"/>
      <c r="AC123" s="32"/>
      <c r="AD123" s="32"/>
      <c r="AE123" s="32"/>
      <c r="AF123" s="8"/>
      <c r="AG123" s="33" t="str">
        <f>IF(COUNTIF(AG10:AG58,"A")=0,"",COUNTIF(AG10:AG58,"A"))</f>
        <v/>
      </c>
      <c r="AH123" s="31"/>
      <c r="AI123" s="32"/>
      <c r="AJ123" s="32"/>
      <c r="AK123" s="32"/>
      <c r="AL123" s="8"/>
      <c r="AM123" s="33" t="str">
        <f>IF(COUNTIF(AM10:AM58,"A")=0,"",COUNTIF(AM10:AM58,"A"))</f>
        <v/>
      </c>
      <c r="AN123" s="31"/>
      <c r="AO123" s="32"/>
      <c r="AP123" s="32"/>
      <c r="AQ123" s="32"/>
      <c r="AR123" s="8"/>
      <c r="AS123" s="33" t="str">
        <f>IF(COUNTIF(AS10:AS58,"A")=0,"",COUNTIF(AS10:AS58,"A"))</f>
        <v/>
      </c>
      <c r="AT123" s="31"/>
      <c r="AU123" s="32"/>
      <c r="AV123" s="32"/>
      <c r="AW123" s="32"/>
      <c r="AX123" s="8"/>
      <c r="AY123" s="33">
        <f>IF(COUNTIF(AY10:AY58,"A")=0,"",COUNTIF(AY10:AY58,"A"))</f>
        <v>3</v>
      </c>
      <c r="AZ123" s="34"/>
      <c r="BA123" s="32"/>
      <c r="BB123" s="32"/>
      <c r="BC123" s="32"/>
      <c r="BD123" s="8"/>
      <c r="BE123" s="85">
        <f t="shared" ref="BE123:BE135" si="273">IF(SUM(I123:AY123)=0,"",SUM(I123:AY123))</f>
        <v>3</v>
      </c>
      <c r="BF123" s="272"/>
    </row>
    <row r="124" spans="1:59" s="26" customFormat="1" ht="15.75" customHeight="1" x14ac:dyDescent="0.3">
      <c r="A124" s="35"/>
      <c r="B124" s="15"/>
      <c r="C124" s="30" t="s">
        <v>22</v>
      </c>
      <c r="D124" s="31"/>
      <c r="E124" s="32"/>
      <c r="F124" s="32"/>
      <c r="G124" s="32"/>
      <c r="H124" s="8"/>
      <c r="I124" s="33" t="str">
        <f>IF(COUNTIF(I10:I58,"B")=0,"",COUNTIF(I10:I58,"B"))</f>
        <v/>
      </c>
      <c r="J124" s="31"/>
      <c r="K124" s="32"/>
      <c r="L124" s="32"/>
      <c r="M124" s="32"/>
      <c r="N124" s="8"/>
      <c r="O124" s="33" t="str">
        <f>IF(COUNTIF(O10:O58,"B")=0,"",COUNTIF(O10:O58,"B"))</f>
        <v/>
      </c>
      <c r="P124" s="31"/>
      <c r="Q124" s="32"/>
      <c r="R124" s="32"/>
      <c r="S124" s="32"/>
      <c r="T124" s="8"/>
      <c r="U124" s="33" t="str">
        <f>IF(COUNTIF(U10:U58,"B")=0,"",COUNTIF(U10:U58,"B"))</f>
        <v/>
      </c>
      <c r="V124" s="31"/>
      <c r="W124" s="32"/>
      <c r="X124" s="32"/>
      <c r="Y124" s="32"/>
      <c r="Z124" s="8"/>
      <c r="AA124" s="33" t="str">
        <f>IF(COUNTIF(AA10:AA58,"B")=0,"",COUNTIF(AA10:AA58,"B"))</f>
        <v/>
      </c>
      <c r="AB124" s="31"/>
      <c r="AC124" s="32"/>
      <c r="AD124" s="32"/>
      <c r="AE124" s="32"/>
      <c r="AF124" s="8"/>
      <c r="AG124" s="33" t="str">
        <f>IF(COUNTIF(AG10:AG58,"B")=0,"",COUNTIF(AG10:AG58,"B"))</f>
        <v/>
      </c>
      <c r="AH124" s="31"/>
      <c r="AI124" s="32"/>
      <c r="AJ124" s="32"/>
      <c r="AK124" s="32"/>
      <c r="AL124" s="8"/>
      <c r="AM124" s="33" t="str">
        <f>IF(COUNTIF(AM10:AM58,"B")=0,"",COUNTIF(AM10:AM58,"B"))</f>
        <v/>
      </c>
      <c r="AN124" s="31"/>
      <c r="AO124" s="32"/>
      <c r="AP124" s="32"/>
      <c r="AQ124" s="32"/>
      <c r="AR124" s="8"/>
      <c r="AS124" s="33" t="str">
        <f>IF(COUNTIF(AS10:AS58,"B")=0,"",COUNTIF(AS10:AS58,"B"))</f>
        <v/>
      </c>
      <c r="AT124" s="31"/>
      <c r="AU124" s="32"/>
      <c r="AV124" s="32"/>
      <c r="AW124" s="32"/>
      <c r="AX124" s="8"/>
      <c r="AY124" s="33" t="str">
        <f>IF(COUNTIF(AY10:AY58,"B")=0,"",COUNTIF(AY10:AY58,"B"))</f>
        <v/>
      </c>
      <c r="AZ124" s="34"/>
      <c r="BA124" s="32"/>
      <c r="BB124" s="32"/>
      <c r="BC124" s="32"/>
      <c r="BD124" s="8"/>
      <c r="BE124" s="85" t="str">
        <f t="shared" si="273"/>
        <v/>
      </c>
      <c r="BF124" s="272"/>
    </row>
    <row r="125" spans="1:59" s="26" customFormat="1" ht="15.75" customHeight="1" x14ac:dyDescent="0.3">
      <c r="A125" s="35"/>
      <c r="B125" s="15"/>
      <c r="C125" s="30" t="s">
        <v>57</v>
      </c>
      <c r="D125" s="31"/>
      <c r="E125" s="32"/>
      <c r="F125" s="32"/>
      <c r="G125" s="32"/>
      <c r="H125" s="8"/>
      <c r="I125" s="33" t="str">
        <f>IF(COUNTIF(I10:I58,"ÉÉ")=0,"",COUNTIF(I10:I58,"ÉÉ"))</f>
        <v/>
      </c>
      <c r="J125" s="31"/>
      <c r="K125" s="32"/>
      <c r="L125" s="32"/>
      <c r="M125" s="32"/>
      <c r="N125" s="8"/>
      <c r="O125" s="33">
        <f>IF(COUNTIF(O10:O58,"ÉÉ")=0,"",COUNTIF(O10:O58,"ÉÉ"))</f>
        <v>1</v>
      </c>
      <c r="P125" s="31"/>
      <c r="Q125" s="32"/>
      <c r="R125" s="32"/>
      <c r="S125" s="32"/>
      <c r="T125" s="8"/>
      <c r="U125" s="33">
        <f>IF(COUNTIF(U10:U58,"ÉÉ")=0,"",COUNTIF(U10:U58,"ÉÉ"))</f>
        <v>2</v>
      </c>
      <c r="V125" s="31"/>
      <c r="W125" s="32"/>
      <c r="X125" s="32"/>
      <c r="Y125" s="32"/>
      <c r="Z125" s="8"/>
      <c r="AA125" s="33">
        <f>IF(COUNTIF(AA10:AA58,"ÉÉ")=0,"",COUNTIF(AA10:AA58,"ÉÉ"))</f>
        <v>4</v>
      </c>
      <c r="AB125" s="31"/>
      <c r="AC125" s="32"/>
      <c r="AD125" s="32"/>
      <c r="AE125" s="32"/>
      <c r="AF125" s="8"/>
      <c r="AG125" s="33">
        <f>IF(COUNTIF(AG10:AG58,"ÉÉ")=0,"",COUNTIF(AG10:AG58,"ÉÉ"))</f>
        <v>1</v>
      </c>
      <c r="AH125" s="31"/>
      <c r="AI125" s="32"/>
      <c r="AJ125" s="32"/>
      <c r="AK125" s="32"/>
      <c r="AL125" s="8"/>
      <c r="AM125" s="33" t="str">
        <f>IF(COUNTIF(AM10:AM58,"ÉÉ")=0,"",COUNTIF(AM10:AM58,"ÉÉ"))</f>
        <v/>
      </c>
      <c r="AN125" s="31"/>
      <c r="AO125" s="32"/>
      <c r="AP125" s="32"/>
      <c r="AQ125" s="32"/>
      <c r="AR125" s="8"/>
      <c r="AS125" s="33" t="str">
        <f>IF(COUNTIF(AS10:AS58,"ÉÉ")=0,"",COUNTIF(AS10:AS58,"ÉÉ"))</f>
        <v/>
      </c>
      <c r="AT125" s="31"/>
      <c r="AU125" s="32"/>
      <c r="AV125" s="32"/>
      <c r="AW125" s="32"/>
      <c r="AX125" s="8"/>
      <c r="AY125" s="33">
        <f>IF(COUNTIF(AY10:AY58,"ÉÉ")=0,"",COUNTIF(AY10:AY58,"ÉÉ"))</f>
        <v>1</v>
      </c>
      <c r="AZ125" s="34"/>
      <c r="BA125" s="32"/>
      <c r="BB125" s="32"/>
      <c r="BC125" s="32"/>
      <c r="BD125" s="8"/>
      <c r="BE125" s="85">
        <f t="shared" si="273"/>
        <v>9</v>
      </c>
      <c r="BF125" s="272"/>
    </row>
    <row r="126" spans="1:59" s="26" customFormat="1" ht="15.75" customHeight="1" x14ac:dyDescent="0.25">
      <c r="A126" s="35"/>
      <c r="B126" s="36"/>
      <c r="C126" s="30" t="s">
        <v>58</v>
      </c>
      <c r="D126" s="86"/>
      <c r="E126" s="87"/>
      <c r="F126" s="87"/>
      <c r="G126" s="87"/>
      <c r="H126" s="88"/>
      <c r="I126" s="33" t="str">
        <f>IF(COUNTIF(I10:I58,"ÉÉ(Z)")=0,"",COUNTIF(I10:I58,"ÉÉ(Z)"))</f>
        <v/>
      </c>
      <c r="J126" s="86"/>
      <c r="K126" s="87"/>
      <c r="L126" s="87"/>
      <c r="M126" s="87"/>
      <c r="N126" s="88"/>
      <c r="O126" s="33" t="str">
        <f>IF(COUNTIF(O10:O58,"ÉÉ(Z)")=0,"",COUNTIF(O10:O58,"ÉÉ(Z)"))</f>
        <v/>
      </c>
      <c r="P126" s="86"/>
      <c r="Q126" s="87"/>
      <c r="R126" s="87"/>
      <c r="S126" s="87"/>
      <c r="T126" s="88"/>
      <c r="U126" s="33" t="str">
        <f>IF(COUNTIF(U10:U58,"ÉÉ(Z)")=0,"",COUNTIF(U10:U58,"ÉÉ(Z)"))</f>
        <v/>
      </c>
      <c r="V126" s="86"/>
      <c r="W126" s="87"/>
      <c r="X126" s="87"/>
      <c r="Y126" s="87"/>
      <c r="Z126" s="88"/>
      <c r="AA126" s="33" t="str">
        <f>IF(COUNTIF(AA10:AA58,"ÉÉ(Z)")=0,"",COUNTIF(AA10:AA58,"ÉÉ(Z)"))</f>
        <v/>
      </c>
      <c r="AB126" s="86"/>
      <c r="AC126" s="87"/>
      <c r="AD126" s="87"/>
      <c r="AE126" s="87"/>
      <c r="AF126" s="88"/>
      <c r="AG126" s="33" t="str">
        <f>IF(COUNTIF(AG10:AG58,"ÉÉ(Z)")=0,"",COUNTIF(AG10:AG58,"ÉÉ(Z)"))</f>
        <v/>
      </c>
      <c r="AH126" s="86"/>
      <c r="AI126" s="87"/>
      <c r="AJ126" s="87"/>
      <c r="AK126" s="87"/>
      <c r="AL126" s="88"/>
      <c r="AM126" s="33" t="str">
        <f>IF(COUNTIF(AM10:AM58,"ÉÉ(Z)")=0,"",COUNTIF(AM10:AM58,"ÉÉ(Z)"))</f>
        <v/>
      </c>
      <c r="AN126" s="86"/>
      <c r="AO126" s="87"/>
      <c r="AP126" s="87"/>
      <c r="AQ126" s="87"/>
      <c r="AR126" s="88"/>
      <c r="AS126" s="33" t="str">
        <f>IF(COUNTIF(AS10:AS58,"ÉÉ(Z)")=0,"",COUNTIF(AS10:AS58,"ÉÉ(Z)"))</f>
        <v/>
      </c>
      <c r="AT126" s="86"/>
      <c r="AU126" s="87"/>
      <c r="AV126" s="87"/>
      <c r="AW126" s="87"/>
      <c r="AX126" s="88"/>
      <c r="AY126" s="33" t="str">
        <f>IF(COUNTIF(AY10:AY58,"ÉÉ(Z)")=0,"",COUNTIF(AY10:AY58,"ÉÉ(Z)"))</f>
        <v/>
      </c>
      <c r="AZ126" s="89"/>
      <c r="BA126" s="87"/>
      <c r="BB126" s="87"/>
      <c r="BC126" s="87"/>
      <c r="BD126" s="88"/>
      <c r="BE126" s="85" t="str">
        <f t="shared" si="273"/>
        <v/>
      </c>
      <c r="BF126" s="272"/>
    </row>
    <row r="127" spans="1:59" s="26" customFormat="1" ht="15.75" customHeight="1" x14ac:dyDescent="0.3">
      <c r="A127" s="35"/>
      <c r="B127" s="15"/>
      <c r="C127" s="30" t="s">
        <v>59</v>
      </c>
      <c r="D127" s="31"/>
      <c r="E127" s="32"/>
      <c r="F127" s="32"/>
      <c r="G127" s="32"/>
      <c r="H127" s="8"/>
      <c r="I127" s="33">
        <f>IF(COUNTIF(I10:I58,"GYJ")=0,"",COUNTIF(I10:I58,"GYJ"))</f>
        <v>5</v>
      </c>
      <c r="J127" s="31"/>
      <c r="K127" s="32"/>
      <c r="L127" s="32"/>
      <c r="M127" s="32"/>
      <c r="N127" s="8"/>
      <c r="O127" s="33">
        <f>IF(COUNTIF(O10:O58,"GYJ")=0,"",COUNTIF(O10:O58,"GYJ"))</f>
        <v>3</v>
      </c>
      <c r="P127" s="31"/>
      <c r="Q127" s="32"/>
      <c r="R127" s="32"/>
      <c r="S127" s="32"/>
      <c r="T127" s="8"/>
      <c r="U127" s="33">
        <f>IF(COUNTIF(U10:U58,"GYJ")=0,"",COUNTIF(U10:U58,"GYJ"))</f>
        <v>3</v>
      </c>
      <c r="V127" s="31"/>
      <c r="W127" s="32"/>
      <c r="X127" s="32"/>
      <c r="Y127" s="32"/>
      <c r="Z127" s="8"/>
      <c r="AA127" s="33">
        <f>IF(COUNTIF(AA10:AA58,"GYJ")=0,"",COUNTIF(AA10:AA58,"GYJ"))</f>
        <v>4</v>
      </c>
      <c r="AB127" s="31"/>
      <c r="AC127" s="32"/>
      <c r="AD127" s="32"/>
      <c r="AE127" s="32"/>
      <c r="AF127" s="8"/>
      <c r="AG127" s="33">
        <f>IF(COUNTIF(AG10:AG58,"GYJ")=0,"",COUNTIF(AG10:AG58,"GYJ"))</f>
        <v>1</v>
      </c>
      <c r="AH127" s="31"/>
      <c r="AI127" s="32"/>
      <c r="AJ127" s="32"/>
      <c r="AK127" s="32"/>
      <c r="AL127" s="8"/>
      <c r="AM127" s="33">
        <f>IF(COUNTIF(AM10:AM58,"GYJ")=0,"",COUNTIF(AM10:AM58,"GYJ"))</f>
        <v>2</v>
      </c>
      <c r="AN127" s="31"/>
      <c r="AO127" s="32"/>
      <c r="AP127" s="32"/>
      <c r="AQ127" s="32"/>
      <c r="AR127" s="8"/>
      <c r="AS127" s="33">
        <f>IF(COUNTIF(AS10:AS58,"GYJ")=0,"",COUNTIF(AS10:AS58,"GYJ"))</f>
        <v>1</v>
      </c>
      <c r="AT127" s="31"/>
      <c r="AU127" s="32"/>
      <c r="AV127" s="32"/>
      <c r="AW127" s="32"/>
      <c r="AX127" s="8"/>
      <c r="AY127" s="33" t="str">
        <f>IF(COUNTIF(AY10:AY58,"GYJ")=0,"",COUNTIF(AY10:AY58,"GYJ"))</f>
        <v/>
      </c>
      <c r="AZ127" s="34"/>
      <c r="BA127" s="32"/>
      <c r="BB127" s="32"/>
      <c r="BC127" s="32"/>
      <c r="BD127" s="8"/>
      <c r="BE127" s="85">
        <f t="shared" si="273"/>
        <v>19</v>
      </c>
      <c r="BF127" s="272"/>
    </row>
    <row r="128" spans="1:59" s="26" customFormat="1" ht="15.75" customHeight="1" x14ac:dyDescent="0.3">
      <c r="A128" s="35"/>
      <c r="B128" s="15"/>
      <c r="C128" s="30" t="s">
        <v>60</v>
      </c>
      <c r="D128" s="31"/>
      <c r="E128" s="32"/>
      <c r="F128" s="32"/>
      <c r="G128" s="32"/>
      <c r="H128" s="8"/>
      <c r="I128" s="33" t="str">
        <f>IF(COUNTIF(I10:I58,"GYJ(Z)")=0,"",COUNTIF(I10:I58,"GYJ(Z)"))</f>
        <v/>
      </c>
      <c r="J128" s="31"/>
      <c r="K128" s="32"/>
      <c r="L128" s="32"/>
      <c r="M128" s="32"/>
      <c r="N128" s="8"/>
      <c r="O128" s="33" t="str">
        <f>IF(COUNTIF(O10:O58,"GYJ(Z)")=0,"",COUNTIF(O10:O58,"GYJ(Z)"))</f>
        <v/>
      </c>
      <c r="P128" s="31"/>
      <c r="Q128" s="32"/>
      <c r="R128" s="32"/>
      <c r="S128" s="32"/>
      <c r="T128" s="8"/>
      <c r="U128" s="33" t="str">
        <f>IF(COUNTIF(U10:U58,"GYJ(Z)")=0,"",COUNTIF(U10:U58,"GYJ(Z)"))</f>
        <v/>
      </c>
      <c r="V128" s="31"/>
      <c r="W128" s="32"/>
      <c r="X128" s="32"/>
      <c r="Y128" s="32"/>
      <c r="Z128" s="8"/>
      <c r="AA128" s="33" t="str">
        <f>IF(COUNTIF(AA10:AA58,"GYJ(Z)")=0,"",COUNTIF(AA10:AA58,"GYJ(Z)"))</f>
        <v/>
      </c>
      <c r="AB128" s="31"/>
      <c r="AC128" s="32"/>
      <c r="AD128" s="32"/>
      <c r="AE128" s="32"/>
      <c r="AF128" s="8"/>
      <c r="AG128" s="33">
        <f>IF(COUNTIF(AG10:AG58,"GYJ(Z)")=0,"",COUNTIF(AG10:AG58,"GYJ(Z)"))</f>
        <v>1</v>
      </c>
      <c r="AH128" s="31"/>
      <c r="AI128" s="32"/>
      <c r="AJ128" s="32"/>
      <c r="AK128" s="32"/>
      <c r="AL128" s="8"/>
      <c r="AM128" s="33" t="str">
        <f>IF(COUNTIF(AM10:AM58,"GYJ(Z)")=0,"",COUNTIF(AM10:AM58,"GYJ(Z)"))</f>
        <v/>
      </c>
      <c r="AN128" s="31"/>
      <c r="AO128" s="32"/>
      <c r="AP128" s="32"/>
      <c r="AQ128" s="32"/>
      <c r="AR128" s="8"/>
      <c r="AS128" s="33" t="str">
        <f>IF(COUNTIF(AS10:AS58,"GYJ(Z)")=0,"",COUNTIF(AS10:AS58,"GYJ(Z)"))</f>
        <v/>
      </c>
      <c r="AT128" s="31"/>
      <c r="AU128" s="32"/>
      <c r="AV128" s="32"/>
      <c r="AW128" s="32"/>
      <c r="AX128" s="8"/>
      <c r="AY128" s="33" t="str">
        <f>IF(COUNTIF(AY10:AY58,"GYJ(Z)")=0,"",COUNTIF(AY10:AY58,"GYJ(Z)"))</f>
        <v/>
      </c>
      <c r="AZ128" s="34"/>
      <c r="BA128" s="32"/>
      <c r="BB128" s="32"/>
      <c r="BC128" s="32"/>
      <c r="BD128" s="8"/>
      <c r="BE128" s="85">
        <f t="shared" si="273"/>
        <v>1</v>
      </c>
      <c r="BF128" s="272"/>
    </row>
    <row r="129" spans="1:58" s="26" customFormat="1" ht="15.75" customHeight="1" x14ac:dyDescent="0.3">
      <c r="A129" s="35"/>
      <c r="B129" s="15"/>
      <c r="C129" s="30" t="s">
        <v>32</v>
      </c>
      <c r="D129" s="31"/>
      <c r="E129" s="32"/>
      <c r="F129" s="32"/>
      <c r="G129" s="32"/>
      <c r="H129" s="8"/>
      <c r="I129" s="33" t="str">
        <f>IF(COUNTIF(I10:I58,"K")=0,"",COUNTIF(I10:I58,"K"))</f>
        <v/>
      </c>
      <c r="J129" s="31"/>
      <c r="K129" s="32"/>
      <c r="L129" s="32"/>
      <c r="M129" s="32"/>
      <c r="N129" s="8"/>
      <c r="O129" s="33">
        <f>IF(COUNTIF(O10:O58,"K")=0,"",COUNTIF(O10:O58,"K"))</f>
        <v>2</v>
      </c>
      <c r="P129" s="31"/>
      <c r="Q129" s="32"/>
      <c r="R129" s="32"/>
      <c r="S129" s="32"/>
      <c r="T129" s="8"/>
      <c r="U129" s="33">
        <f>IF(COUNTIF(U10:U58,"K")=0,"",COUNTIF(U10:U58,"K"))</f>
        <v>4</v>
      </c>
      <c r="V129" s="31"/>
      <c r="W129" s="32"/>
      <c r="X129" s="32"/>
      <c r="Y129" s="32"/>
      <c r="Z129" s="8"/>
      <c r="AA129" s="33">
        <f>IF(COUNTIF(AA10:AA58,"K")=0,"",COUNTIF(AA10:AA58,"K"))</f>
        <v>2</v>
      </c>
      <c r="AB129" s="31"/>
      <c r="AC129" s="32"/>
      <c r="AD129" s="32"/>
      <c r="AE129" s="32"/>
      <c r="AF129" s="8"/>
      <c r="AG129" s="33" t="str">
        <f>IF(COUNTIF(AG10:AG58,"K")=0,"",COUNTIF(AG10:AG58,"K"))</f>
        <v/>
      </c>
      <c r="AH129" s="31"/>
      <c r="AI129" s="32"/>
      <c r="AJ129" s="32"/>
      <c r="AK129" s="32"/>
      <c r="AL129" s="8"/>
      <c r="AM129" s="33" t="str">
        <f>IF(COUNTIF(AM10:AM58,"K")=0,"",COUNTIF(AM10:AM58,"K"))</f>
        <v/>
      </c>
      <c r="AN129" s="31"/>
      <c r="AO129" s="32"/>
      <c r="AP129" s="32"/>
      <c r="AQ129" s="32"/>
      <c r="AR129" s="8"/>
      <c r="AS129" s="33" t="str">
        <f>IF(COUNTIF(AS10:AS58,"K")=0,"",COUNTIF(AS10:AS58,"K"))</f>
        <v/>
      </c>
      <c r="AT129" s="31"/>
      <c r="AU129" s="32"/>
      <c r="AV129" s="32"/>
      <c r="AW129" s="32"/>
      <c r="AX129" s="8"/>
      <c r="AY129" s="33" t="str">
        <f>IF(COUNTIF(AY10:AY58,"K")=0,"",COUNTIF(AY10:AY58,"K"))</f>
        <v/>
      </c>
      <c r="AZ129" s="34"/>
      <c r="BA129" s="32"/>
      <c r="BB129" s="32"/>
      <c r="BC129" s="32"/>
      <c r="BD129" s="8"/>
      <c r="BE129" s="85">
        <f t="shared" si="273"/>
        <v>8</v>
      </c>
      <c r="BF129" s="272"/>
    </row>
    <row r="130" spans="1:58" s="26" customFormat="1" ht="15.75" customHeight="1" x14ac:dyDescent="0.3">
      <c r="A130" s="35"/>
      <c r="B130" s="15"/>
      <c r="C130" s="30" t="s">
        <v>33</v>
      </c>
      <c r="D130" s="31"/>
      <c r="E130" s="32"/>
      <c r="F130" s="32"/>
      <c r="G130" s="32"/>
      <c r="H130" s="8"/>
      <c r="I130" s="33" t="str">
        <f>IF(COUNTIF(I10:I58,"K(Z)")=0,"",COUNTIF(I10:I58,"K(Z)"))</f>
        <v/>
      </c>
      <c r="J130" s="31"/>
      <c r="K130" s="32"/>
      <c r="L130" s="32"/>
      <c r="M130" s="32"/>
      <c r="N130" s="8"/>
      <c r="O130" s="33" t="str">
        <f>IF(COUNTIF(O10:O58,"K(Z)")=0,"",COUNTIF(O10:O58,"K(Z)"))</f>
        <v/>
      </c>
      <c r="P130" s="31"/>
      <c r="Q130" s="32"/>
      <c r="R130" s="32"/>
      <c r="S130" s="32"/>
      <c r="T130" s="8"/>
      <c r="U130" s="33" t="str">
        <f>IF(COUNTIF(U10:U58,"K(Z)")=0,"",COUNTIF(U10:U58,"K(Z)"))</f>
        <v/>
      </c>
      <c r="V130" s="31"/>
      <c r="W130" s="32"/>
      <c r="X130" s="32"/>
      <c r="Y130" s="32"/>
      <c r="Z130" s="8"/>
      <c r="AA130" s="33" t="str">
        <f>IF(COUNTIF(AA10:AA58,"K(Z)")=0,"",COUNTIF(AA10:AA58,"K(Z)"))</f>
        <v/>
      </c>
      <c r="AB130" s="31"/>
      <c r="AC130" s="32"/>
      <c r="AD130" s="32"/>
      <c r="AE130" s="32"/>
      <c r="AF130" s="8"/>
      <c r="AG130" s="33" t="str">
        <f>IF(COUNTIF(AG10:AG58,"K(Z)")=0,"",COUNTIF(AG10:AG58,"K(Z)"))</f>
        <v/>
      </c>
      <c r="AH130" s="31"/>
      <c r="AI130" s="32"/>
      <c r="AJ130" s="32"/>
      <c r="AK130" s="32"/>
      <c r="AL130" s="8"/>
      <c r="AM130" s="33">
        <f>IF(COUNTIF(AM10:AM58,"K(Z)")=0,"",COUNTIF(AM10:AM58,"K(Z)"))</f>
        <v>1</v>
      </c>
      <c r="AN130" s="31"/>
      <c r="AO130" s="32"/>
      <c r="AP130" s="32"/>
      <c r="AQ130" s="32"/>
      <c r="AR130" s="8"/>
      <c r="AS130" s="33" t="str">
        <f>IF(COUNTIF(AS10:AS58,"K(Z)")=0,"",COUNTIF(AS10:AS58,"K(Z)"))</f>
        <v/>
      </c>
      <c r="AT130" s="31"/>
      <c r="AU130" s="32"/>
      <c r="AV130" s="32"/>
      <c r="AW130" s="32"/>
      <c r="AX130" s="8"/>
      <c r="AY130" s="33" t="str">
        <f>IF(COUNTIF(AY10:AY58,"K(Z)")=0,"",COUNTIF(AY10:AY58,"K(Z)"))</f>
        <v/>
      </c>
      <c r="AZ130" s="34"/>
      <c r="BA130" s="32"/>
      <c r="BB130" s="32"/>
      <c r="BC130" s="32"/>
      <c r="BD130" s="8"/>
      <c r="BE130" s="85">
        <f t="shared" si="273"/>
        <v>1</v>
      </c>
      <c r="BF130" s="272"/>
    </row>
    <row r="131" spans="1:58" s="26" customFormat="1" ht="15.75" customHeight="1" x14ac:dyDescent="0.3">
      <c r="A131" s="35"/>
      <c r="B131" s="15"/>
      <c r="C131" s="30" t="s">
        <v>23</v>
      </c>
      <c r="D131" s="31"/>
      <c r="E131" s="32"/>
      <c r="F131" s="32"/>
      <c r="G131" s="32"/>
      <c r="H131" s="8"/>
      <c r="I131" s="33" t="str">
        <f>IF(COUNTIF(I10:I58,"AV")=0,"",COUNTIF(I10:I58,"AV"))</f>
        <v/>
      </c>
      <c r="J131" s="31"/>
      <c r="K131" s="32"/>
      <c r="L131" s="32"/>
      <c r="M131" s="32"/>
      <c r="N131" s="8"/>
      <c r="O131" s="33" t="str">
        <f>IF(COUNTIF(O10:O58,"AV")=0,"",COUNTIF(O10:O58,"AV"))</f>
        <v/>
      </c>
      <c r="P131" s="31"/>
      <c r="Q131" s="32"/>
      <c r="R131" s="32"/>
      <c r="S131" s="32"/>
      <c r="T131" s="8"/>
      <c r="U131" s="33" t="str">
        <f>IF(COUNTIF(U10:U58,"AV")=0,"",COUNTIF(U10:U58,"AV"))</f>
        <v/>
      </c>
      <c r="V131" s="31"/>
      <c r="W131" s="32"/>
      <c r="X131" s="32"/>
      <c r="Y131" s="32"/>
      <c r="Z131" s="8"/>
      <c r="AA131" s="33" t="str">
        <f>IF(COUNTIF(AA10:AA58,"AV")=0,"",COUNTIF(AA10:AA58,"AV"))</f>
        <v/>
      </c>
      <c r="AB131" s="31"/>
      <c r="AC131" s="32"/>
      <c r="AD131" s="32"/>
      <c r="AE131" s="32"/>
      <c r="AF131" s="8"/>
      <c r="AG131" s="33" t="str">
        <f>IF(COUNTIF(AG10:AG58,"AV")=0,"",COUNTIF(AG10:AG58,"AV"))</f>
        <v/>
      </c>
      <c r="AH131" s="31"/>
      <c r="AI131" s="32"/>
      <c r="AJ131" s="32"/>
      <c r="AK131" s="32"/>
      <c r="AL131" s="8"/>
      <c r="AM131" s="33" t="str">
        <f>IF(COUNTIF(AM10:AM58,"AV")=0,"",COUNTIF(AM10:AM58,"AV"))</f>
        <v/>
      </c>
      <c r="AN131" s="31"/>
      <c r="AO131" s="32"/>
      <c r="AP131" s="32"/>
      <c r="AQ131" s="32"/>
      <c r="AR131" s="8"/>
      <c r="AS131" s="33" t="str">
        <f>IF(COUNTIF(AS10:AS58,"AV")=0,"",COUNTIF(AS10:AS58,"AV"))</f>
        <v/>
      </c>
      <c r="AT131" s="31"/>
      <c r="AU131" s="32"/>
      <c r="AV131" s="32"/>
      <c r="AW131" s="32"/>
      <c r="AX131" s="8"/>
      <c r="AY131" s="33" t="str">
        <f>IF(COUNTIF(AY10:AY58,"AV")=0,"",COUNTIF(AY10:AY58,"AV"))</f>
        <v/>
      </c>
      <c r="AZ131" s="34"/>
      <c r="BA131" s="32"/>
      <c r="BB131" s="32"/>
      <c r="BC131" s="32"/>
      <c r="BD131" s="8"/>
      <c r="BE131" s="85" t="str">
        <f t="shared" si="273"/>
        <v/>
      </c>
      <c r="BF131" s="272"/>
    </row>
    <row r="132" spans="1:58" s="26" customFormat="1" ht="15.75" customHeight="1" x14ac:dyDescent="0.3">
      <c r="A132" s="35"/>
      <c r="B132" s="15"/>
      <c r="C132" s="30" t="s">
        <v>61</v>
      </c>
      <c r="D132" s="31"/>
      <c r="E132" s="32"/>
      <c r="F132" s="32"/>
      <c r="G132" s="32"/>
      <c r="H132" s="8"/>
      <c r="I132" s="33" t="str">
        <f>IF(COUNTIF(I10:I58,"KV")=0,"",COUNTIF(I10:I58,"KV"))</f>
        <v/>
      </c>
      <c r="J132" s="31"/>
      <c r="K132" s="32"/>
      <c r="L132" s="32"/>
      <c r="M132" s="32"/>
      <c r="N132" s="8"/>
      <c r="O132" s="33" t="str">
        <f>IF(COUNTIF(O10:O58,"KV")=0,"",COUNTIF(O10:O58,"KV"))</f>
        <v/>
      </c>
      <c r="P132" s="31"/>
      <c r="Q132" s="32"/>
      <c r="R132" s="32"/>
      <c r="S132" s="32"/>
      <c r="T132" s="8"/>
      <c r="U132" s="33" t="str">
        <f>IF(COUNTIF(U10:U58,"KV")=0,"",COUNTIF(U10:U58,"KV"))</f>
        <v/>
      </c>
      <c r="V132" s="31"/>
      <c r="W132" s="32"/>
      <c r="X132" s="32"/>
      <c r="Y132" s="32"/>
      <c r="Z132" s="8"/>
      <c r="AA132" s="33" t="str">
        <f>IF(COUNTIF(AA10:AA58,"KV")=0,"",COUNTIF(AA10:AA58,"KV"))</f>
        <v/>
      </c>
      <c r="AB132" s="31"/>
      <c r="AC132" s="32"/>
      <c r="AD132" s="32"/>
      <c r="AE132" s="32"/>
      <c r="AF132" s="8"/>
      <c r="AG132" s="33" t="str">
        <f>IF(COUNTIF(AG10:AG58,"KV")=0,"",COUNTIF(AG10:AG58,"KV"))</f>
        <v/>
      </c>
      <c r="AH132" s="31"/>
      <c r="AI132" s="32"/>
      <c r="AJ132" s="32"/>
      <c r="AK132" s="32"/>
      <c r="AL132" s="8"/>
      <c r="AM132" s="33" t="str">
        <f>IF(COUNTIF(AM10:AM58,"KV")=0,"",COUNTIF(AM10:AM58,"KV"))</f>
        <v/>
      </c>
      <c r="AN132" s="31"/>
      <c r="AO132" s="32"/>
      <c r="AP132" s="32"/>
      <c r="AQ132" s="32"/>
      <c r="AR132" s="8"/>
      <c r="AS132" s="33" t="str">
        <f>IF(COUNTIF(AS10:AS58,"KV")=0,"",COUNTIF(AS10:AS58,"KV"))</f>
        <v/>
      </c>
      <c r="AT132" s="31"/>
      <c r="AU132" s="32"/>
      <c r="AV132" s="32"/>
      <c r="AW132" s="32"/>
      <c r="AX132" s="8"/>
      <c r="AY132" s="33" t="str">
        <f>IF(COUNTIF(AY10:AY58,"KV")=0,"",COUNTIF(AY10:AY58,"KV"))</f>
        <v/>
      </c>
      <c r="AZ132" s="34"/>
      <c r="BA132" s="32"/>
      <c r="BB132" s="32"/>
      <c r="BC132" s="32"/>
      <c r="BD132" s="8"/>
      <c r="BE132" s="85" t="str">
        <f t="shared" si="273"/>
        <v/>
      </c>
      <c r="BF132" s="272"/>
    </row>
    <row r="133" spans="1:58" s="26" customFormat="1" ht="15.75" customHeight="1" x14ac:dyDescent="0.3">
      <c r="A133" s="37"/>
      <c r="B133" s="18"/>
      <c r="C133" s="38" t="s">
        <v>62</v>
      </c>
      <c r="D133" s="39"/>
      <c r="E133" s="40"/>
      <c r="F133" s="40"/>
      <c r="G133" s="40"/>
      <c r="H133" s="17"/>
      <c r="I133" s="33" t="str">
        <f>IF(COUNTIF(I10:I58,"SZG")=0,"",COUNTIF(I10:I58,"SZG"))</f>
        <v/>
      </c>
      <c r="J133" s="39"/>
      <c r="K133" s="40"/>
      <c r="L133" s="40"/>
      <c r="M133" s="40"/>
      <c r="N133" s="17"/>
      <c r="O133" s="33" t="str">
        <f>IF(COUNTIF(O10:O58,"SZG")=0,"",COUNTIF(O10:O58,"SZG"))</f>
        <v/>
      </c>
      <c r="P133" s="39"/>
      <c r="Q133" s="40"/>
      <c r="R133" s="40"/>
      <c r="S133" s="40"/>
      <c r="T133" s="17"/>
      <c r="U133" s="33" t="str">
        <f>IF(COUNTIF(U10:U58,"SZG")=0,"",COUNTIF(U10:U58,"SZG"))</f>
        <v/>
      </c>
      <c r="V133" s="39"/>
      <c r="W133" s="40"/>
      <c r="X133" s="40"/>
      <c r="Y133" s="40"/>
      <c r="Z133" s="17"/>
      <c r="AA133" s="33" t="str">
        <f>IF(COUNTIF(AA10:AA58,"SZG")=0,"",COUNTIF(AA10:AA58,"SZG"))</f>
        <v/>
      </c>
      <c r="AB133" s="39"/>
      <c r="AC133" s="40"/>
      <c r="AD133" s="40"/>
      <c r="AE133" s="40"/>
      <c r="AF133" s="17"/>
      <c r="AG133" s="33" t="str">
        <f>IF(COUNTIF(AG10:AG58,"SZG")=0,"",COUNTIF(AG10:AG58,"SZG"))</f>
        <v/>
      </c>
      <c r="AH133" s="39"/>
      <c r="AI133" s="40"/>
      <c r="AJ133" s="40"/>
      <c r="AK133" s="40"/>
      <c r="AL133" s="17"/>
      <c r="AM133" s="33" t="str">
        <f>IF(COUNTIF(AM10:AM58,"SZG")=0,"",COUNTIF(AM10:AM58,"SZG"))</f>
        <v/>
      </c>
      <c r="AN133" s="39"/>
      <c r="AO133" s="40"/>
      <c r="AP133" s="40"/>
      <c r="AQ133" s="40"/>
      <c r="AR133" s="17"/>
      <c r="AS133" s="33" t="str">
        <f>IF(COUNTIF(AS10:AS58,"SZG")=0,"",COUNTIF(AS10:AS58,"SZG"))</f>
        <v/>
      </c>
      <c r="AT133" s="39"/>
      <c r="AU133" s="40"/>
      <c r="AV133" s="40"/>
      <c r="AW133" s="40"/>
      <c r="AX133" s="17"/>
      <c r="AY133" s="33" t="str">
        <f>IF(COUNTIF(AY10:AY58,"SZG")=0,"",COUNTIF(AY10:AY58,"SZG"))</f>
        <v/>
      </c>
      <c r="AZ133" s="34"/>
      <c r="BA133" s="32"/>
      <c r="BB133" s="32"/>
      <c r="BC133" s="32"/>
      <c r="BD133" s="8"/>
      <c r="BE133" s="85" t="str">
        <f t="shared" si="273"/>
        <v/>
      </c>
      <c r="BF133" s="272"/>
    </row>
    <row r="134" spans="1:58" s="26" customFormat="1" ht="15.75" customHeight="1" x14ac:dyDescent="0.3">
      <c r="A134" s="37"/>
      <c r="B134" s="18"/>
      <c r="C134" s="38" t="s">
        <v>63</v>
      </c>
      <c r="D134" s="39"/>
      <c r="E134" s="40"/>
      <c r="F134" s="40"/>
      <c r="G134" s="40"/>
      <c r="H134" s="17"/>
      <c r="I134" s="33" t="str">
        <f>IF(COUNTIF(I10:I58,"ZV")=0,"",COUNTIF(I10:I58,"ZV"))</f>
        <v/>
      </c>
      <c r="J134" s="39"/>
      <c r="K134" s="40"/>
      <c r="L134" s="40"/>
      <c r="M134" s="40"/>
      <c r="N134" s="17"/>
      <c r="O134" s="33" t="str">
        <f>IF(COUNTIF(O10:O58,"ZV")=0,"",COUNTIF(O10:O58,"ZV"))</f>
        <v/>
      </c>
      <c r="P134" s="39"/>
      <c r="Q134" s="40"/>
      <c r="R134" s="40"/>
      <c r="S134" s="40"/>
      <c r="T134" s="17"/>
      <c r="U134" s="33" t="str">
        <f>IF(COUNTIF(U10:U58,"ZV")=0,"",COUNTIF(U10:U58,"ZV"))</f>
        <v/>
      </c>
      <c r="V134" s="39"/>
      <c r="W134" s="40"/>
      <c r="X134" s="40"/>
      <c r="Y134" s="40"/>
      <c r="Z134" s="17"/>
      <c r="AA134" s="33" t="str">
        <f>IF(COUNTIF(AA10:AA58,"ZV")=0,"",COUNTIF(AA10:AA58,"ZV"))</f>
        <v/>
      </c>
      <c r="AB134" s="39"/>
      <c r="AC134" s="40"/>
      <c r="AD134" s="40"/>
      <c r="AE134" s="40"/>
      <c r="AF134" s="17"/>
      <c r="AG134" s="33" t="str">
        <f>IF(COUNTIF(AG10:AG58,"ZV")=0,"",COUNTIF(AG10:AG58,"ZV"))</f>
        <v/>
      </c>
      <c r="AH134" s="39"/>
      <c r="AI134" s="40"/>
      <c r="AJ134" s="40"/>
      <c r="AK134" s="40"/>
      <c r="AL134" s="17"/>
      <c r="AM134" s="33" t="str">
        <f>IF(COUNTIF(AM10:AM58,"ZV")=0,"",COUNTIF(AM10:AM58,"ZV"))</f>
        <v/>
      </c>
      <c r="AN134" s="39"/>
      <c r="AO134" s="40"/>
      <c r="AP134" s="40"/>
      <c r="AQ134" s="40"/>
      <c r="AR134" s="17"/>
      <c r="AS134" s="33" t="str">
        <f>IF(COUNTIF(AS10:AS58,"ZV")=0,"",COUNTIF(AS10:AS58,"ZV"))</f>
        <v/>
      </c>
      <c r="AT134" s="39"/>
      <c r="AU134" s="40"/>
      <c r="AV134" s="40"/>
      <c r="AW134" s="40"/>
      <c r="AX134" s="17"/>
      <c r="AY134" s="33" t="str">
        <f>IF(COUNTIF(AY10:AY58,"ZV")=0,"",COUNTIF(AY10:AY58,"ZV"))</f>
        <v/>
      </c>
      <c r="AZ134" s="34"/>
      <c r="BA134" s="32"/>
      <c r="BB134" s="32"/>
      <c r="BC134" s="32"/>
      <c r="BD134" s="8"/>
      <c r="BE134" s="85" t="str">
        <f t="shared" si="273"/>
        <v/>
      </c>
      <c r="BF134" s="272"/>
    </row>
    <row r="135" spans="1:58" s="26" customFormat="1" ht="15.75" customHeight="1" thickBot="1" x14ac:dyDescent="0.35">
      <c r="A135" s="41"/>
      <c r="B135" s="27"/>
      <c r="C135" s="28" t="s">
        <v>24</v>
      </c>
      <c r="D135" s="42"/>
      <c r="E135" s="43"/>
      <c r="F135" s="43"/>
      <c r="G135" s="43"/>
      <c r="H135" s="44"/>
      <c r="I135" s="45">
        <f>IF(SUM(I123:I134)=0,"",SUM(I123:I134))</f>
        <v>5</v>
      </c>
      <c r="J135" s="42"/>
      <c r="K135" s="43"/>
      <c r="L135" s="43"/>
      <c r="M135" s="43"/>
      <c r="N135" s="44"/>
      <c r="O135" s="45">
        <f>IF(SUM(O123:O134)=0,"",SUM(O123:O134))</f>
        <v>6</v>
      </c>
      <c r="P135" s="42"/>
      <c r="Q135" s="43"/>
      <c r="R135" s="43"/>
      <c r="S135" s="43"/>
      <c r="T135" s="44"/>
      <c r="U135" s="45">
        <f>IF(SUM(U123:U134)=0,"",SUM(U123:U134))</f>
        <v>9</v>
      </c>
      <c r="V135" s="42"/>
      <c r="W135" s="43"/>
      <c r="X135" s="43"/>
      <c r="Y135" s="43"/>
      <c r="Z135" s="44"/>
      <c r="AA135" s="45">
        <f>IF(SUM(AA123:AA134)=0,"",SUM(AA123:AA134))</f>
        <v>10</v>
      </c>
      <c r="AB135" s="42"/>
      <c r="AC135" s="43"/>
      <c r="AD135" s="43"/>
      <c r="AE135" s="43"/>
      <c r="AF135" s="44"/>
      <c r="AG135" s="45">
        <f>IF(SUM(AG123:AG134)=0,"",SUM(AG123:AG134))</f>
        <v>3</v>
      </c>
      <c r="AH135" s="42"/>
      <c r="AI135" s="43"/>
      <c r="AJ135" s="43"/>
      <c r="AK135" s="43"/>
      <c r="AL135" s="44"/>
      <c r="AM135" s="45">
        <f>IF(SUM(AM123:AM134)=0,"",SUM(AM123:AM134))</f>
        <v>3</v>
      </c>
      <c r="AN135" s="42"/>
      <c r="AO135" s="43"/>
      <c r="AP135" s="43"/>
      <c r="AQ135" s="43"/>
      <c r="AR135" s="44"/>
      <c r="AS135" s="45">
        <f>IF(SUM(AS123:AS134)=0,"",SUM(AS123:AS134))</f>
        <v>1</v>
      </c>
      <c r="AT135" s="42"/>
      <c r="AU135" s="43"/>
      <c r="AV135" s="43"/>
      <c r="AW135" s="43"/>
      <c r="AX135" s="44"/>
      <c r="AY135" s="45">
        <f>IF(SUM(AY123:AY134)=0,"",SUM(AY123:AY134))</f>
        <v>4</v>
      </c>
      <c r="AZ135" s="46"/>
      <c r="BA135" s="43"/>
      <c r="BB135" s="43"/>
      <c r="BC135" s="43"/>
      <c r="BD135" s="44"/>
      <c r="BE135" s="90">
        <f t="shared" si="273"/>
        <v>41</v>
      </c>
      <c r="BF135" s="272"/>
    </row>
    <row r="136" spans="1:58" s="26" customFormat="1" ht="15.75" customHeight="1" thickTop="1" x14ac:dyDescent="0.25">
      <c r="A136" s="47"/>
      <c r="B136" s="48"/>
      <c r="C136" s="48"/>
      <c r="D136" s="91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91"/>
      <c r="AT136" s="91"/>
      <c r="AU136" s="91"/>
      <c r="AV136" s="91"/>
      <c r="AW136" s="91"/>
      <c r="AX136" s="91"/>
      <c r="AY136" s="91"/>
      <c r="AZ136" s="91"/>
      <c r="BA136" s="91"/>
      <c r="BB136" s="91"/>
      <c r="BC136" s="91"/>
      <c r="BD136" s="91"/>
      <c r="BE136" s="91"/>
      <c r="BF136" s="272"/>
    </row>
    <row r="137" spans="1:58" s="26" customFormat="1" ht="15.75" customHeight="1" x14ac:dyDescent="0.25">
      <c r="A137" s="47"/>
      <c r="B137" s="48"/>
      <c r="C137" s="48"/>
      <c r="D137" s="91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1"/>
      <c r="AR137" s="91"/>
      <c r="AS137" s="91"/>
      <c r="AT137" s="91"/>
      <c r="AU137" s="91"/>
      <c r="AV137" s="91"/>
      <c r="AW137" s="91"/>
      <c r="AX137" s="91"/>
      <c r="AY137" s="91"/>
      <c r="AZ137" s="91"/>
      <c r="BA137" s="91"/>
      <c r="BB137" s="91"/>
      <c r="BC137" s="91"/>
      <c r="BD137" s="91"/>
      <c r="BE137" s="91"/>
      <c r="BF137" s="272"/>
    </row>
    <row r="138" spans="1:58" s="26" customFormat="1" ht="15.75" customHeight="1" x14ac:dyDescent="0.25">
      <c r="A138" s="47"/>
      <c r="B138" s="48"/>
      <c r="C138" s="48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1"/>
      <c r="AR138" s="91"/>
      <c r="AS138" s="91"/>
      <c r="AT138" s="91"/>
      <c r="AU138" s="91"/>
      <c r="AV138" s="91"/>
      <c r="AW138" s="91"/>
      <c r="AX138" s="91"/>
      <c r="AY138" s="91"/>
      <c r="AZ138" s="91"/>
      <c r="BA138" s="91"/>
      <c r="BB138" s="91"/>
      <c r="BC138" s="91"/>
      <c r="BD138" s="91"/>
      <c r="BE138" s="91"/>
      <c r="BF138" s="272"/>
    </row>
    <row r="139" spans="1:58" s="26" customFormat="1" ht="15.75" customHeight="1" x14ac:dyDescent="0.25">
      <c r="A139" s="47"/>
      <c r="B139" s="48"/>
      <c r="C139" s="48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1"/>
      <c r="AR139" s="91"/>
      <c r="AS139" s="91"/>
      <c r="AT139" s="91"/>
      <c r="AU139" s="91"/>
      <c r="AV139" s="91"/>
      <c r="AW139" s="91"/>
      <c r="AX139" s="91"/>
      <c r="AY139" s="91"/>
      <c r="AZ139" s="91"/>
      <c r="BA139" s="91"/>
      <c r="BB139" s="91"/>
      <c r="BC139" s="91"/>
      <c r="BD139" s="91"/>
      <c r="BE139" s="91"/>
      <c r="BF139" s="272"/>
    </row>
    <row r="140" spans="1:58" s="26" customFormat="1" ht="15.75" customHeight="1" x14ac:dyDescent="0.25">
      <c r="A140" s="47"/>
      <c r="B140" s="48"/>
      <c r="C140" s="48"/>
      <c r="D140" s="91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1"/>
      <c r="AR140" s="91"/>
      <c r="AS140" s="91"/>
      <c r="AT140" s="91"/>
      <c r="AU140" s="91"/>
      <c r="AV140" s="91"/>
      <c r="AW140" s="91"/>
      <c r="AX140" s="91"/>
      <c r="AY140" s="91"/>
      <c r="AZ140" s="91"/>
      <c r="BA140" s="91"/>
      <c r="BB140" s="91"/>
      <c r="BC140" s="91"/>
      <c r="BD140" s="91"/>
      <c r="BE140" s="91"/>
      <c r="BF140" s="272"/>
    </row>
    <row r="141" spans="1:58" s="26" customFormat="1" ht="15.75" customHeight="1" x14ac:dyDescent="0.25">
      <c r="A141" s="47"/>
      <c r="B141" s="48"/>
      <c r="C141" s="48"/>
      <c r="D141" s="91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1"/>
      <c r="AR141" s="91"/>
      <c r="AS141" s="91"/>
      <c r="AT141" s="91"/>
      <c r="AU141" s="91"/>
      <c r="AV141" s="91"/>
      <c r="AW141" s="91"/>
      <c r="AX141" s="91"/>
      <c r="AY141" s="91"/>
      <c r="AZ141" s="91"/>
      <c r="BA141" s="91"/>
      <c r="BB141" s="91"/>
      <c r="BC141" s="91"/>
      <c r="BD141" s="91"/>
      <c r="BE141" s="91"/>
      <c r="BF141" s="272"/>
    </row>
    <row r="142" spans="1:58" s="26" customFormat="1" ht="15.75" customHeight="1" x14ac:dyDescent="0.25">
      <c r="A142" s="47"/>
      <c r="B142" s="48"/>
      <c r="C142" s="48"/>
      <c r="D142" s="91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1"/>
      <c r="AR142" s="91"/>
      <c r="AS142" s="91"/>
      <c r="AT142" s="91"/>
      <c r="AU142" s="91"/>
      <c r="AV142" s="91"/>
      <c r="AW142" s="91"/>
      <c r="AX142" s="91"/>
      <c r="AY142" s="91"/>
      <c r="AZ142" s="91"/>
      <c r="BA142" s="91"/>
      <c r="BB142" s="91"/>
      <c r="BC142" s="91"/>
      <c r="BD142" s="91"/>
      <c r="BE142" s="91"/>
      <c r="BF142" s="272"/>
    </row>
    <row r="143" spans="1:58" s="26" customFormat="1" ht="15.75" customHeight="1" x14ac:dyDescent="0.25">
      <c r="A143" s="47"/>
      <c r="B143" s="48"/>
      <c r="C143" s="48"/>
      <c r="D143" s="91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1"/>
      <c r="AR143" s="91"/>
      <c r="AS143" s="91"/>
      <c r="AT143" s="91"/>
      <c r="AU143" s="91"/>
      <c r="AV143" s="91"/>
      <c r="AW143" s="91"/>
      <c r="AX143" s="91"/>
      <c r="AY143" s="91"/>
      <c r="AZ143" s="91"/>
      <c r="BA143" s="91"/>
      <c r="BB143" s="91"/>
      <c r="BC143" s="91"/>
      <c r="BD143" s="91"/>
      <c r="BE143" s="91"/>
      <c r="BF143" s="272"/>
    </row>
    <row r="144" spans="1:58" s="26" customFormat="1" ht="15.75" customHeight="1" x14ac:dyDescent="0.25">
      <c r="A144" s="47"/>
      <c r="B144" s="48"/>
      <c r="C144" s="48"/>
      <c r="D144" s="91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1"/>
      <c r="AR144" s="91"/>
      <c r="AS144" s="91"/>
      <c r="AT144" s="91"/>
      <c r="AU144" s="91"/>
      <c r="AV144" s="91"/>
      <c r="AW144" s="91"/>
      <c r="AX144" s="91"/>
      <c r="AY144" s="91"/>
      <c r="AZ144" s="91"/>
      <c r="BA144" s="91"/>
      <c r="BB144" s="91"/>
      <c r="BC144" s="91"/>
      <c r="BD144" s="91"/>
      <c r="BE144" s="91"/>
      <c r="BF144" s="272"/>
    </row>
    <row r="145" spans="1:58" s="26" customFormat="1" ht="15.75" customHeight="1" x14ac:dyDescent="0.25">
      <c r="A145" s="47"/>
      <c r="B145" s="48"/>
      <c r="C145" s="48"/>
      <c r="D145" s="91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1"/>
      <c r="AR145" s="91"/>
      <c r="AS145" s="91"/>
      <c r="AT145" s="91"/>
      <c r="AU145" s="91"/>
      <c r="AV145" s="91"/>
      <c r="AW145" s="91"/>
      <c r="AX145" s="91"/>
      <c r="AY145" s="91"/>
      <c r="AZ145" s="91"/>
      <c r="BA145" s="91"/>
      <c r="BB145" s="91"/>
      <c r="BC145" s="91"/>
      <c r="BD145" s="91"/>
      <c r="BE145" s="91"/>
      <c r="BF145" s="272"/>
    </row>
    <row r="146" spans="1:58" s="26" customFormat="1" ht="15.75" customHeight="1" x14ac:dyDescent="0.25">
      <c r="A146" s="47"/>
      <c r="B146" s="48"/>
      <c r="C146" s="48"/>
      <c r="D146" s="91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1"/>
      <c r="AR146" s="91"/>
      <c r="AS146" s="91"/>
      <c r="AT146" s="91"/>
      <c r="AU146" s="91"/>
      <c r="AV146" s="91"/>
      <c r="AW146" s="91"/>
      <c r="AX146" s="91"/>
      <c r="AY146" s="91"/>
      <c r="AZ146" s="91"/>
      <c r="BA146" s="91"/>
      <c r="BB146" s="91"/>
      <c r="BC146" s="91"/>
      <c r="BD146" s="91"/>
      <c r="BE146" s="91"/>
      <c r="BF146" s="272"/>
    </row>
    <row r="147" spans="1:58" s="26" customFormat="1" ht="15.75" customHeight="1" x14ac:dyDescent="0.25">
      <c r="A147" s="47"/>
      <c r="B147" s="48"/>
      <c r="C147" s="48"/>
      <c r="D147" s="91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1"/>
      <c r="AR147" s="91"/>
      <c r="AS147" s="91"/>
      <c r="AT147" s="91"/>
      <c r="AU147" s="91"/>
      <c r="AV147" s="91"/>
      <c r="AW147" s="91"/>
      <c r="AX147" s="91"/>
      <c r="AY147" s="91"/>
      <c r="AZ147" s="91"/>
      <c r="BA147" s="91"/>
      <c r="BB147" s="91"/>
      <c r="BC147" s="91"/>
      <c r="BD147" s="91"/>
      <c r="BE147" s="91"/>
      <c r="BF147" s="272"/>
    </row>
    <row r="148" spans="1:58" s="26" customFormat="1" ht="15.75" customHeight="1" x14ac:dyDescent="0.25">
      <c r="A148" s="47"/>
      <c r="B148" s="48"/>
      <c r="C148" s="48"/>
      <c r="D148" s="91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1"/>
      <c r="AR148" s="91"/>
      <c r="AS148" s="91"/>
      <c r="AT148" s="91"/>
      <c r="AU148" s="91"/>
      <c r="AV148" s="91"/>
      <c r="AW148" s="91"/>
      <c r="AX148" s="91"/>
      <c r="AY148" s="91"/>
      <c r="AZ148" s="91"/>
      <c r="BA148" s="91"/>
      <c r="BB148" s="91"/>
      <c r="BC148" s="91"/>
      <c r="BD148" s="91"/>
      <c r="BE148" s="91"/>
      <c r="BF148" s="272"/>
    </row>
    <row r="149" spans="1:58" s="26" customFormat="1" ht="15.75" customHeight="1" x14ac:dyDescent="0.25">
      <c r="A149" s="47"/>
      <c r="B149" s="48"/>
      <c r="C149" s="48"/>
      <c r="D149" s="91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1"/>
      <c r="AR149" s="91"/>
      <c r="AS149" s="91"/>
      <c r="AT149" s="91"/>
      <c r="AU149" s="91"/>
      <c r="AV149" s="91"/>
      <c r="AW149" s="91"/>
      <c r="AX149" s="91"/>
      <c r="AY149" s="91"/>
      <c r="AZ149" s="91"/>
      <c r="BA149" s="91"/>
      <c r="BB149" s="91"/>
      <c r="BC149" s="91"/>
      <c r="BD149" s="91"/>
      <c r="BE149" s="91"/>
      <c r="BF149" s="272"/>
    </row>
    <row r="150" spans="1:58" s="26" customFormat="1" ht="15.75" customHeight="1" x14ac:dyDescent="0.25">
      <c r="A150" s="47"/>
      <c r="B150" s="48"/>
      <c r="C150" s="48"/>
      <c r="D150" s="91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1"/>
      <c r="AR150" s="91"/>
      <c r="AS150" s="91"/>
      <c r="AT150" s="91"/>
      <c r="AU150" s="91"/>
      <c r="AV150" s="91"/>
      <c r="AW150" s="91"/>
      <c r="AX150" s="91"/>
      <c r="AY150" s="91"/>
      <c r="AZ150" s="91"/>
      <c r="BA150" s="91"/>
      <c r="BB150" s="91"/>
      <c r="BC150" s="91"/>
      <c r="BD150" s="91"/>
      <c r="BE150" s="91"/>
      <c r="BF150" s="272"/>
    </row>
    <row r="151" spans="1:58" s="26" customFormat="1" ht="15.75" customHeight="1" x14ac:dyDescent="0.25">
      <c r="A151" s="47"/>
      <c r="B151" s="48"/>
      <c r="C151" s="48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1"/>
      <c r="AR151" s="91"/>
      <c r="AS151" s="91"/>
      <c r="AT151" s="91"/>
      <c r="AU151" s="91"/>
      <c r="AV151" s="91"/>
      <c r="AW151" s="91"/>
      <c r="AX151" s="91"/>
      <c r="AY151" s="91"/>
      <c r="AZ151" s="91"/>
      <c r="BA151" s="91"/>
      <c r="BB151" s="91"/>
      <c r="BC151" s="91"/>
      <c r="BD151" s="91"/>
      <c r="BE151" s="91"/>
      <c r="BF151" s="272"/>
    </row>
    <row r="152" spans="1:58" s="26" customFormat="1" ht="15.75" customHeight="1" x14ac:dyDescent="0.25">
      <c r="A152" s="47"/>
      <c r="B152" s="48"/>
      <c r="C152" s="48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1"/>
      <c r="AY152" s="91"/>
      <c r="AZ152" s="91"/>
      <c r="BA152" s="91"/>
      <c r="BB152" s="91"/>
      <c r="BC152" s="91"/>
      <c r="BD152" s="91"/>
      <c r="BE152" s="91"/>
      <c r="BF152" s="272"/>
    </row>
    <row r="153" spans="1:58" s="26" customFormat="1" ht="15.75" customHeight="1" x14ac:dyDescent="0.25">
      <c r="A153" s="47"/>
      <c r="B153" s="48"/>
      <c r="C153" s="48"/>
      <c r="D153" s="91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1"/>
      <c r="AR153" s="91"/>
      <c r="AS153" s="91"/>
      <c r="AT153" s="91"/>
      <c r="AU153" s="91"/>
      <c r="AV153" s="91"/>
      <c r="AW153" s="91"/>
      <c r="AX153" s="91"/>
      <c r="AY153" s="91"/>
      <c r="AZ153" s="91"/>
      <c r="BA153" s="91"/>
      <c r="BB153" s="91"/>
      <c r="BC153" s="91"/>
      <c r="BD153" s="91"/>
      <c r="BE153" s="91"/>
      <c r="BF153" s="272"/>
    </row>
    <row r="154" spans="1:58" s="26" customFormat="1" ht="15.75" customHeight="1" x14ac:dyDescent="0.25">
      <c r="A154" s="47"/>
      <c r="B154" s="48"/>
      <c r="C154" s="48"/>
      <c r="D154" s="91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1"/>
      <c r="AR154" s="91"/>
      <c r="AS154" s="91"/>
      <c r="AT154" s="91"/>
      <c r="AU154" s="91"/>
      <c r="AV154" s="91"/>
      <c r="AW154" s="91"/>
      <c r="AX154" s="91"/>
      <c r="AY154" s="91"/>
      <c r="AZ154" s="91"/>
      <c r="BA154" s="91"/>
      <c r="BB154" s="91"/>
      <c r="BC154" s="91"/>
      <c r="BD154" s="91"/>
      <c r="BE154" s="91"/>
      <c r="BF154" s="272"/>
    </row>
    <row r="155" spans="1:58" s="26" customFormat="1" ht="15.75" customHeight="1" x14ac:dyDescent="0.25">
      <c r="A155" s="47"/>
      <c r="B155" s="48"/>
      <c r="C155" s="48"/>
      <c r="D155" s="91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272"/>
    </row>
    <row r="156" spans="1:58" s="26" customFormat="1" ht="15.75" customHeight="1" x14ac:dyDescent="0.25">
      <c r="A156" s="47"/>
      <c r="B156" s="48"/>
      <c r="C156" s="48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1"/>
      <c r="BE156" s="91"/>
      <c r="BF156" s="272"/>
    </row>
    <row r="157" spans="1:58" s="26" customFormat="1" ht="15.75" customHeight="1" x14ac:dyDescent="0.25">
      <c r="A157" s="47"/>
      <c r="B157" s="48"/>
      <c r="C157" s="48"/>
      <c r="D157" s="91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1"/>
      <c r="AR157" s="91"/>
      <c r="AS157" s="91"/>
      <c r="AT157" s="91"/>
      <c r="AU157" s="91"/>
      <c r="AV157" s="91"/>
      <c r="AW157" s="91"/>
      <c r="AX157" s="91"/>
      <c r="AY157" s="91"/>
      <c r="AZ157" s="91"/>
      <c r="BA157" s="91"/>
      <c r="BB157" s="91"/>
      <c r="BC157" s="91"/>
      <c r="BD157" s="91"/>
      <c r="BE157" s="91"/>
      <c r="BF157" s="272"/>
    </row>
    <row r="158" spans="1:58" s="26" customFormat="1" ht="15.75" customHeight="1" x14ac:dyDescent="0.25">
      <c r="A158" s="47"/>
      <c r="B158" s="48"/>
      <c r="C158" s="48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1"/>
      <c r="AR158" s="91"/>
      <c r="AS158" s="91"/>
      <c r="AT158" s="91"/>
      <c r="AU158" s="91"/>
      <c r="AV158" s="91"/>
      <c r="AW158" s="91"/>
      <c r="AX158" s="91"/>
      <c r="AY158" s="91"/>
      <c r="AZ158" s="91"/>
      <c r="BA158" s="91"/>
      <c r="BB158" s="91"/>
      <c r="BC158" s="91"/>
      <c r="BD158" s="91"/>
      <c r="BE158" s="91"/>
      <c r="BF158" s="272"/>
    </row>
    <row r="159" spans="1:58" s="26" customFormat="1" ht="15.75" customHeight="1" x14ac:dyDescent="0.25">
      <c r="A159" s="47"/>
      <c r="B159" s="48"/>
      <c r="C159" s="48"/>
      <c r="D159" s="91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1"/>
      <c r="AR159" s="91"/>
      <c r="AS159" s="91"/>
      <c r="AT159" s="91"/>
      <c r="AU159" s="91"/>
      <c r="AV159" s="91"/>
      <c r="AW159" s="91"/>
      <c r="AX159" s="91"/>
      <c r="AY159" s="91"/>
      <c r="AZ159" s="91"/>
      <c r="BA159" s="91"/>
      <c r="BB159" s="91"/>
      <c r="BC159" s="91"/>
      <c r="BD159" s="91"/>
      <c r="BE159" s="91"/>
      <c r="BF159" s="272"/>
    </row>
    <row r="160" spans="1:58" s="26" customFormat="1" ht="15.75" customHeight="1" x14ac:dyDescent="0.25">
      <c r="A160" s="47"/>
      <c r="B160" s="48"/>
      <c r="C160" s="48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1"/>
      <c r="AR160" s="91"/>
      <c r="AS160" s="91"/>
      <c r="AT160" s="91"/>
      <c r="AU160" s="91"/>
      <c r="AV160" s="91"/>
      <c r="AW160" s="91"/>
      <c r="AX160" s="91"/>
      <c r="AY160" s="91"/>
      <c r="AZ160" s="91"/>
      <c r="BA160" s="91"/>
      <c r="BB160" s="91"/>
      <c r="BC160" s="91"/>
      <c r="BD160" s="91"/>
      <c r="BE160" s="91"/>
      <c r="BF160" s="272"/>
    </row>
    <row r="161" spans="1:58" s="26" customFormat="1" ht="15.75" customHeight="1" x14ac:dyDescent="0.25">
      <c r="A161" s="47"/>
      <c r="B161" s="48"/>
      <c r="C161" s="48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1"/>
      <c r="BE161" s="91"/>
      <c r="BF161" s="272"/>
    </row>
    <row r="162" spans="1:58" s="26" customFormat="1" ht="15.75" customHeight="1" x14ac:dyDescent="0.25">
      <c r="A162" s="47"/>
      <c r="B162" s="48"/>
      <c r="C162" s="48"/>
      <c r="D162" s="91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1"/>
      <c r="BE162" s="91"/>
      <c r="BF162" s="272"/>
    </row>
    <row r="163" spans="1:58" s="26" customFormat="1" ht="15.75" customHeight="1" x14ac:dyDescent="0.25">
      <c r="A163" s="47"/>
      <c r="B163" s="48"/>
      <c r="C163" s="48"/>
      <c r="D163" s="91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1"/>
      <c r="BE163" s="91"/>
      <c r="BF163" s="272"/>
    </row>
    <row r="164" spans="1:58" s="26" customFormat="1" ht="15.75" customHeight="1" x14ac:dyDescent="0.25">
      <c r="A164" s="47"/>
      <c r="B164" s="48"/>
      <c r="C164" s="48"/>
      <c r="D164" s="91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1"/>
      <c r="BE164" s="91"/>
      <c r="BF164" s="272"/>
    </row>
    <row r="165" spans="1:58" s="26" customFormat="1" ht="15.75" customHeight="1" x14ac:dyDescent="0.25">
      <c r="A165" s="47"/>
      <c r="B165" s="48"/>
      <c r="C165" s="48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1"/>
      <c r="BE165" s="91"/>
      <c r="BF165" s="272"/>
    </row>
    <row r="166" spans="1:58" s="26" customFormat="1" ht="15.75" customHeight="1" x14ac:dyDescent="0.25">
      <c r="A166" s="47"/>
      <c r="B166" s="48"/>
      <c r="C166" s="48"/>
      <c r="D166" s="91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1"/>
      <c r="AR166" s="91"/>
      <c r="AS166" s="91"/>
      <c r="AT166" s="91"/>
      <c r="AU166" s="91"/>
      <c r="AV166" s="91"/>
      <c r="AW166" s="91"/>
      <c r="AX166" s="91"/>
      <c r="AY166" s="91"/>
      <c r="AZ166" s="91"/>
      <c r="BA166" s="91"/>
      <c r="BB166" s="91"/>
      <c r="BC166" s="91"/>
      <c r="BD166" s="91"/>
      <c r="BE166" s="91"/>
      <c r="BF166" s="272"/>
    </row>
    <row r="167" spans="1:58" s="26" customFormat="1" ht="15.75" customHeight="1" x14ac:dyDescent="0.25">
      <c r="A167" s="47"/>
      <c r="B167" s="48"/>
      <c r="C167" s="48"/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272"/>
    </row>
    <row r="168" spans="1:58" s="26" customFormat="1" ht="15.75" customHeight="1" x14ac:dyDescent="0.25">
      <c r="A168" s="47"/>
      <c r="B168" s="48"/>
      <c r="C168" s="48"/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272"/>
    </row>
    <row r="169" spans="1:58" s="26" customFormat="1" ht="15.75" customHeight="1" x14ac:dyDescent="0.25">
      <c r="A169" s="47"/>
      <c r="B169" s="48"/>
      <c r="C169" s="48"/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272"/>
    </row>
    <row r="170" spans="1:58" s="26" customFormat="1" ht="15.75" customHeight="1" x14ac:dyDescent="0.25">
      <c r="A170" s="47"/>
      <c r="B170" s="48"/>
      <c r="C170" s="48"/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272"/>
    </row>
    <row r="171" spans="1:58" s="26" customFormat="1" ht="15.75" customHeight="1" x14ac:dyDescent="0.25">
      <c r="A171" s="47"/>
      <c r="B171" s="48"/>
      <c r="C171" s="48"/>
      <c r="D171" s="91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272"/>
    </row>
    <row r="172" spans="1:58" s="26" customFormat="1" ht="15.75" customHeight="1" x14ac:dyDescent="0.25">
      <c r="A172" s="47"/>
      <c r="B172" s="48"/>
      <c r="C172" s="48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272"/>
    </row>
    <row r="173" spans="1:58" s="26" customFormat="1" ht="15.75" customHeight="1" x14ac:dyDescent="0.25">
      <c r="A173" s="47"/>
      <c r="B173" s="48"/>
      <c r="C173" s="48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272"/>
    </row>
    <row r="174" spans="1:58" s="26" customFormat="1" ht="15.75" customHeight="1" x14ac:dyDescent="0.25">
      <c r="A174" s="47"/>
      <c r="B174" s="48"/>
      <c r="C174" s="48"/>
      <c r="D174" s="91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1"/>
      <c r="AR174" s="91"/>
      <c r="AS174" s="91"/>
      <c r="AT174" s="91"/>
      <c r="AU174" s="91"/>
      <c r="AV174" s="91"/>
      <c r="AW174" s="91"/>
      <c r="AX174" s="91"/>
      <c r="AY174" s="91"/>
      <c r="AZ174" s="91"/>
      <c r="BA174" s="91"/>
      <c r="BB174" s="91"/>
      <c r="BC174" s="91"/>
      <c r="BD174" s="91"/>
      <c r="BE174" s="91"/>
      <c r="BF174" s="272"/>
    </row>
    <row r="175" spans="1:58" s="26" customFormat="1" ht="15.75" customHeight="1" x14ac:dyDescent="0.25">
      <c r="A175" s="47"/>
      <c r="B175" s="48"/>
      <c r="C175" s="48"/>
      <c r="D175" s="91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1"/>
      <c r="AR175" s="91"/>
      <c r="AS175" s="91"/>
      <c r="AT175" s="91"/>
      <c r="AU175" s="91"/>
      <c r="AV175" s="91"/>
      <c r="AW175" s="91"/>
      <c r="AX175" s="91"/>
      <c r="AY175" s="91"/>
      <c r="AZ175" s="91"/>
      <c r="BA175" s="91"/>
      <c r="BB175" s="91"/>
      <c r="BC175" s="91"/>
      <c r="BD175" s="91"/>
      <c r="BE175" s="91"/>
      <c r="BF175" s="272"/>
    </row>
    <row r="176" spans="1:58" s="26" customFormat="1" ht="15.75" customHeight="1" x14ac:dyDescent="0.25">
      <c r="A176" s="47"/>
      <c r="B176" s="48"/>
      <c r="C176" s="48"/>
      <c r="D176" s="91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1"/>
      <c r="AR176" s="91"/>
      <c r="AS176" s="91"/>
      <c r="AT176" s="91"/>
      <c r="AU176" s="91"/>
      <c r="AV176" s="91"/>
      <c r="AW176" s="91"/>
      <c r="AX176" s="91"/>
      <c r="AY176" s="91"/>
      <c r="AZ176" s="91"/>
      <c r="BA176" s="91"/>
      <c r="BB176" s="91"/>
      <c r="BC176" s="91"/>
      <c r="BD176" s="91"/>
      <c r="BE176" s="91"/>
      <c r="BF176" s="272"/>
    </row>
    <row r="177" spans="1:58" s="26" customFormat="1" ht="15.75" customHeight="1" x14ac:dyDescent="0.25">
      <c r="A177" s="47"/>
      <c r="B177" s="48"/>
      <c r="C177" s="48"/>
      <c r="D177" s="91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1"/>
      <c r="AR177" s="91"/>
      <c r="AS177" s="91"/>
      <c r="AT177" s="91"/>
      <c r="AU177" s="91"/>
      <c r="AV177" s="91"/>
      <c r="AW177" s="91"/>
      <c r="AX177" s="91"/>
      <c r="AY177" s="91"/>
      <c r="AZ177" s="91"/>
      <c r="BA177" s="91"/>
      <c r="BB177" s="91"/>
      <c r="BC177" s="91"/>
      <c r="BD177" s="91"/>
      <c r="BE177" s="91"/>
      <c r="BF177" s="272"/>
    </row>
    <row r="178" spans="1:58" s="26" customFormat="1" ht="15.75" customHeight="1" x14ac:dyDescent="0.25">
      <c r="A178" s="47"/>
      <c r="B178" s="48"/>
      <c r="C178" s="48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1"/>
      <c r="BB178" s="91"/>
      <c r="BC178" s="91"/>
      <c r="BD178" s="91"/>
      <c r="BE178" s="91"/>
      <c r="BF178" s="272"/>
    </row>
    <row r="179" spans="1:58" s="26" customFormat="1" ht="15.75" customHeight="1" x14ac:dyDescent="0.25">
      <c r="A179" s="47"/>
      <c r="B179" s="48"/>
      <c r="C179" s="48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1"/>
      <c r="AR179" s="91"/>
      <c r="AS179" s="91"/>
      <c r="AT179" s="91"/>
      <c r="AU179" s="91"/>
      <c r="AV179" s="91"/>
      <c r="AW179" s="91"/>
      <c r="AX179" s="91"/>
      <c r="AY179" s="91"/>
      <c r="AZ179" s="91"/>
      <c r="BA179" s="91"/>
      <c r="BB179" s="91"/>
      <c r="BC179" s="91"/>
      <c r="BD179" s="91"/>
      <c r="BE179" s="91"/>
      <c r="BF179" s="272"/>
    </row>
    <row r="180" spans="1:58" s="26" customFormat="1" ht="15.75" customHeight="1" x14ac:dyDescent="0.25">
      <c r="A180" s="47"/>
      <c r="B180" s="48"/>
      <c r="C180" s="48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1"/>
      <c r="BE180" s="91"/>
      <c r="BF180" s="272"/>
    </row>
    <row r="181" spans="1:58" s="26" customFormat="1" ht="15.75" customHeight="1" x14ac:dyDescent="0.25">
      <c r="A181" s="47"/>
      <c r="B181" s="48"/>
      <c r="C181" s="48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1"/>
      <c r="BE181" s="91"/>
      <c r="BF181" s="272"/>
    </row>
    <row r="182" spans="1:58" s="26" customFormat="1" ht="15.75" customHeight="1" x14ac:dyDescent="0.25">
      <c r="A182" s="47"/>
      <c r="B182" s="48"/>
      <c r="C182" s="48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272"/>
    </row>
    <row r="183" spans="1:58" s="26" customFormat="1" ht="15.75" customHeight="1" x14ac:dyDescent="0.25">
      <c r="A183" s="47"/>
      <c r="B183" s="48"/>
      <c r="C183" s="48"/>
      <c r="D183" s="91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1"/>
      <c r="BE183" s="91"/>
      <c r="BF183" s="272"/>
    </row>
    <row r="184" spans="1:58" s="26" customFormat="1" ht="15.75" customHeight="1" x14ac:dyDescent="0.25">
      <c r="A184" s="47"/>
      <c r="B184" s="48"/>
      <c r="C184" s="48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1"/>
      <c r="AR184" s="91"/>
      <c r="AS184" s="91"/>
      <c r="AT184" s="91"/>
      <c r="AU184" s="91"/>
      <c r="AV184" s="91"/>
      <c r="AW184" s="91"/>
      <c r="AX184" s="91"/>
      <c r="AY184" s="91"/>
      <c r="AZ184" s="91"/>
      <c r="BA184" s="91"/>
      <c r="BB184" s="91"/>
      <c r="BC184" s="91"/>
      <c r="BD184" s="91"/>
      <c r="BE184" s="91"/>
      <c r="BF184" s="272"/>
    </row>
    <row r="185" spans="1:58" s="26" customFormat="1" ht="15.75" customHeight="1" x14ac:dyDescent="0.25">
      <c r="A185" s="47"/>
      <c r="B185" s="48"/>
      <c r="C185" s="48"/>
      <c r="D185" s="9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1"/>
      <c r="AR185" s="91"/>
      <c r="AS185" s="91"/>
      <c r="AT185" s="91"/>
      <c r="AU185" s="91"/>
      <c r="AV185" s="91"/>
      <c r="AW185" s="91"/>
      <c r="AX185" s="91"/>
      <c r="AY185" s="91"/>
      <c r="AZ185" s="91"/>
      <c r="BA185" s="91"/>
      <c r="BB185" s="91"/>
      <c r="BC185" s="91"/>
      <c r="BD185" s="91"/>
      <c r="BE185" s="91"/>
      <c r="BF185" s="272"/>
    </row>
    <row r="186" spans="1:58" s="26" customFormat="1" ht="15.75" customHeight="1" x14ac:dyDescent="0.25">
      <c r="A186" s="47"/>
      <c r="B186" s="48"/>
      <c r="C186" s="48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272"/>
    </row>
    <row r="187" spans="1:58" s="26" customFormat="1" ht="15.75" customHeight="1" x14ac:dyDescent="0.25">
      <c r="A187" s="47"/>
      <c r="B187" s="48"/>
      <c r="C187" s="48"/>
      <c r="D187" s="91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  <c r="AW187" s="91"/>
      <c r="AX187" s="91"/>
      <c r="AY187" s="91"/>
      <c r="AZ187" s="91"/>
      <c r="BA187" s="91"/>
      <c r="BB187" s="91"/>
      <c r="BC187" s="91"/>
      <c r="BD187" s="91"/>
      <c r="BE187" s="91"/>
      <c r="BF187" s="272"/>
    </row>
    <row r="188" spans="1:58" s="26" customFormat="1" ht="15.75" customHeight="1" x14ac:dyDescent="0.25">
      <c r="A188" s="47"/>
      <c r="B188" s="48"/>
      <c r="C188" s="48"/>
      <c r="D188" s="91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  <c r="AW188" s="91"/>
      <c r="AX188" s="91"/>
      <c r="AY188" s="91"/>
      <c r="AZ188" s="91"/>
      <c r="BA188" s="91"/>
      <c r="BB188" s="91"/>
      <c r="BC188" s="91"/>
      <c r="BD188" s="91"/>
      <c r="BE188" s="91"/>
      <c r="BF188" s="272"/>
    </row>
    <row r="189" spans="1:58" s="26" customFormat="1" ht="15.75" customHeight="1" x14ac:dyDescent="0.25">
      <c r="A189" s="47"/>
      <c r="B189" s="48"/>
      <c r="C189" s="48"/>
      <c r="D189" s="91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1"/>
      <c r="BE189" s="91"/>
      <c r="BF189" s="272"/>
    </row>
    <row r="190" spans="1:58" s="26" customFormat="1" ht="15.75" customHeight="1" x14ac:dyDescent="0.25">
      <c r="A190" s="47"/>
      <c r="B190" s="48"/>
      <c r="C190" s="48"/>
      <c r="D190" s="91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272"/>
    </row>
    <row r="191" spans="1:58" s="26" customFormat="1" ht="15.75" customHeight="1" x14ac:dyDescent="0.25">
      <c r="A191" s="47"/>
      <c r="B191" s="48"/>
      <c r="C191" s="48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  <c r="AW191" s="91"/>
      <c r="AX191" s="91"/>
      <c r="AY191" s="91"/>
      <c r="AZ191" s="91"/>
      <c r="BA191" s="91"/>
      <c r="BB191" s="91"/>
      <c r="BC191" s="91"/>
      <c r="BD191" s="91"/>
      <c r="BE191" s="91"/>
      <c r="BF191" s="272"/>
    </row>
    <row r="192" spans="1:58" s="26" customFormat="1" ht="15.75" customHeight="1" x14ac:dyDescent="0.25">
      <c r="A192" s="47"/>
      <c r="B192" s="48"/>
      <c r="C192" s="48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272"/>
    </row>
    <row r="193" spans="1:58" s="26" customFormat="1" ht="15.75" customHeight="1" x14ac:dyDescent="0.25">
      <c r="A193" s="47"/>
      <c r="B193" s="48"/>
      <c r="C193" s="48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  <c r="AW193" s="91"/>
      <c r="AX193" s="91"/>
      <c r="AY193" s="91"/>
      <c r="AZ193" s="91"/>
      <c r="BA193" s="91"/>
      <c r="BB193" s="91"/>
      <c r="BC193" s="91"/>
      <c r="BD193" s="91"/>
      <c r="BE193" s="91"/>
      <c r="BF193" s="272"/>
    </row>
    <row r="194" spans="1:58" s="26" customFormat="1" ht="15.75" customHeight="1" x14ac:dyDescent="0.25">
      <c r="A194" s="47"/>
      <c r="B194" s="48"/>
      <c r="C194" s="48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272"/>
    </row>
    <row r="195" spans="1:58" s="26" customFormat="1" ht="15.75" customHeight="1" x14ac:dyDescent="0.25">
      <c r="A195" s="47"/>
      <c r="B195" s="93"/>
      <c r="C195" s="93"/>
      <c r="D195" s="91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AW195" s="91"/>
      <c r="AX195" s="91"/>
      <c r="AY195" s="91"/>
      <c r="AZ195" s="91"/>
      <c r="BA195" s="91"/>
      <c r="BB195" s="91"/>
      <c r="BC195" s="91"/>
      <c r="BD195" s="91"/>
      <c r="BE195" s="91"/>
      <c r="BF195" s="272"/>
    </row>
    <row r="196" spans="1:58" s="26" customFormat="1" ht="15.75" customHeight="1" x14ac:dyDescent="0.25">
      <c r="A196" s="47"/>
      <c r="B196" s="93"/>
      <c r="C196" s="93"/>
      <c r="D196" s="91"/>
      <c r="E196" s="91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AW196" s="91"/>
      <c r="AX196" s="91"/>
      <c r="AY196" s="91"/>
      <c r="AZ196" s="91"/>
      <c r="BA196" s="91"/>
      <c r="BB196" s="91"/>
      <c r="BC196" s="91"/>
      <c r="BD196" s="91"/>
      <c r="BE196" s="91"/>
      <c r="BF196" s="272"/>
    </row>
    <row r="197" spans="1:58" s="26" customFormat="1" ht="15.75" customHeight="1" x14ac:dyDescent="0.25">
      <c r="A197" s="47"/>
      <c r="B197" s="93"/>
      <c r="C197" s="93"/>
      <c r="D197" s="91"/>
      <c r="E197" s="91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1"/>
      <c r="AR197" s="91"/>
      <c r="AS197" s="91"/>
      <c r="AT197" s="91"/>
      <c r="AU197" s="91"/>
      <c r="AV197" s="91"/>
      <c r="AW197" s="91"/>
      <c r="AX197" s="91"/>
      <c r="AY197" s="91"/>
      <c r="AZ197" s="91"/>
      <c r="BA197" s="91"/>
      <c r="BB197" s="91"/>
      <c r="BC197" s="91"/>
      <c r="BD197" s="91"/>
      <c r="BE197" s="91"/>
      <c r="BF197" s="272"/>
    </row>
    <row r="198" spans="1:58" s="26" customFormat="1" ht="15.75" customHeight="1" x14ac:dyDescent="0.25">
      <c r="A198" s="47"/>
      <c r="B198" s="93"/>
      <c r="C198" s="93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1"/>
      <c r="AR198" s="91"/>
      <c r="AS198" s="91"/>
      <c r="AT198" s="91"/>
      <c r="AU198" s="91"/>
      <c r="AV198" s="91"/>
      <c r="AW198" s="91"/>
      <c r="AX198" s="91"/>
      <c r="AY198" s="91"/>
      <c r="AZ198" s="91"/>
      <c r="BA198" s="91"/>
      <c r="BB198" s="91"/>
      <c r="BC198" s="91"/>
      <c r="BD198" s="91"/>
      <c r="BE198" s="91"/>
      <c r="BF198" s="272"/>
    </row>
    <row r="199" spans="1:58" s="26" customFormat="1" ht="15.75" customHeight="1" x14ac:dyDescent="0.25">
      <c r="A199" s="47"/>
      <c r="B199" s="93"/>
      <c r="C199" s="93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1"/>
      <c r="AR199" s="91"/>
      <c r="AS199" s="91"/>
      <c r="AT199" s="91"/>
      <c r="AU199" s="91"/>
      <c r="AV199" s="91"/>
      <c r="AW199" s="91"/>
      <c r="AX199" s="91"/>
      <c r="AY199" s="91"/>
      <c r="AZ199" s="91"/>
      <c r="BA199" s="91"/>
      <c r="BB199" s="91"/>
      <c r="BC199" s="91"/>
      <c r="BD199" s="91"/>
      <c r="BE199" s="91"/>
      <c r="BF199" s="272"/>
    </row>
    <row r="200" spans="1:58" s="26" customFormat="1" ht="15.75" customHeight="1" x14ac:dyDescent="0.25">
      <c r="A200" s="47"/>
      <c r="B200" s="93"/>
      <c r="C200" s="93"/>
      <c r="D200" s="91"/>
      <c r="E200" s="91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1"/>
      <c r="AR200" s="91"/>
      <c r="AS200" s="91"/>
      <c r="AT200" s="91"/>
      <c r="AU200" s="91"/>
      <c r="AV200" s="91"/>
      <c r="AW200" s="91"/>
      <c r="AX200" s="91"/>
      <c r="AY200" s="91"/>
      <c r="AZ200" s="91"/>
      <c r="BA200" s="91"/>
      <c r="BB200" s="91"/>
      <c r="BC200" s="91"/>
      <c r="BD200" s="91"/>
      <c r="BE200" s="91"/>
      <c r="BF200" s="272"/>
    </row>
    <row r="201" spans="1:58" s="26" customFormat="1" ht="15.75" customHeight="1" x14ac:dyDescent="0.25">
      <c r="A201" s="47"/>
      <c r="B201" s="93"/>
      <c r="C201" s="93"/>
      <c r="D201" s="91"/>
      <c r="E201" s="91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1"/>
      <c r="AR201" s="91"/>
      <c r="AS201" s="91"/>
      <c r="AT201" s="91"/>
      <c r="AU201" s="91"/>
      <c r="AV201" s="91"/>
      <c r="AW201" s="91"/>
      <c r="AX201" s="91"/>
      <c r="AY201" s="91"/>
      <c r="AZ201" s="91"/>
      <c r="BA201" s="91"/>
      <c r="BB201" s="91"/>
      <c r="BC201" s="91"/>
      <c r="BD201" s="91"/>
      <c r="BE201" s="91"/>
      <c r="BF201" s="272"/>
    </row>
    <row r="202" spans="1:58" s="26" customFormat="1" ht="15.75" customHeight="1" x14ac:dyDescent="0.25">
      <c r="A202" s="47"/>
      <c r="B202" s="93"/>
      <c r="C202" s="93"/>
      <c r="D202" s="91"/>
      <c r="E202" s="91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1"/>
      <c r="AR202" s="91"/>
      <c r="AS202" s="91"/>
      <c r="AT202" s="91"/>
      <c r="AU202" s="91"/>
      <c r="AV202" s="91"/>
      <c r="AW202" s="91"/>
      <c r="AX202" s="91"/>
      <c r="AY202" s="91"/>
      <c r="AZ202" s="91"/>
      <c r="BA202" s="91"/>
      <c r="BB202" s="91"/>
      <c r="BC202" s="91"/>
      <c r="BD202" s="91"/>
      <c r="BE202" s="91"/>
      <c r="BF202" s="272"/>
    </row>
    <row r="203" spans="1:58" ht="15.75" customHeight="1" x14ac:dyDescent="0.25">
      <c r="A203" s="47"/>
      <c r="B203" s="93"/>
      <c r="C203" s="93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1"/>
      <c r="AR203" s="91"/>
      <c r="AS203" s="91"/>
      <c r="AT203" s="91"/>
      <c r="AU203" s="91"/>
      <c r="AV203" s="91"/>
      <c r="AW203" s="91"/>
      <c r="AX203" s="91"/>
      <c r="AY203" s="91"/>
      <c r="AZ203" s="91"/>
      <c r="BA203" s="91"/>
      <c r="BB203" s="91"/>
      <c r="BC203" s="91"/>
      <c r="BD203" s="91"/>
      <c r="BE203" s="91"/>
    </row>
    <row r="204" spans="1:58" ht="15.75" customHeight="1" x14ac:dyDescent="0.25">
      <c r="A204" s="49"/>
      <c r="B204" s="94"/>
      <c r="C204" s="94"/>
    </row>
    <row r="205" spans="1:58" ht="15.75" customHeight="1" x14ac:dyDescent="0.25">
      <c r="A205" s="49"/>
      <c r="B205" s="94"/>
      <c r="C205" s="94"/>
    </row>
    <row r="206" spans="1:58" ht="15.75" customHeight="1" x14ac:dyDescent="0.25">
      <c r="A206" s="49"/>
      <c r="B206" s="94"/>
      <c r="C206" s="94"/>
    </row>
    <row r="207" spans="1:58" ht="15.75" customHeight="1" x14ac:dyDescent="0.25">
      <c r="A207" s="49"/>
      <c r="B207" s="94"/>
      <c r="C207" s="94"/>
    </row>
    <row r="208" spans="1:58" ht="15.75" customHeight="1" x14ac:dyDescent="0.25">
      <c r="A208" s="49"/>
      <c r="B208" s="94"/>
      <c r="C208" s="94"/>
    </row>
    <row r="209" spans="1:3" ht="15.75" customHeight="1" x14ac:dyDescent="0.25">
      <c r="A209" s="49"/>
      <c r="B209" s="94"/>
      <c r="C209" s="94"/>
    </row>
    <row r="210" spans="1:3" ht="15.75" customHeight="1" x14ac:dyDescent="0.25">
      <c r="A210" s="49"/>
      <c r="B210" s="94"/>
      <c r="C210" s="94"/>
    </row>
    <row r="211" spans="1:3" ht="15.75" customHeight="1" x14ac:dyDescent="0.25">
      <c r="A211" s="49"/>
      <c r="B211" s="94"/>
      <c r="C211" s="94"/>
    </row>
    <row r="212" spans="1:3" ht="15.75" customHeight="1" x14ac:dyDescent="0.25">
      <c r="A212" s="49"/>
      <c r="B212" s="94"/>
      <c r="C212" s="94"/>
    </row>
    <row r="213" spans="1:3" ht="15.75" customHeight="1" x14ac:dyDescent="0.25">
      <c r="A213" s="49"/>
      <c r="B213" s="94"/>
      <c r="C213" s="94"/>
    </row>
    <row r="214" spans="1:3" ht="15.75" customHeight="1" x14ac:dyDescent="0.25">
      <c r="A214" s="49"/>
      <c r="B214" s="94"/>
      <c r="C214" s="94"/>
    </row>
    <row r="215" spans="1:3" ht="15.75" customHeight="1" x14ac:dyDescent="0.25">
      <c r="A215" s="49"/>
      <c r="B215" s="94"/>
      <c r="C215" s="94"/>
    </row>
    <row r="216" spans="1:3" ht="15.75" customHeight="1" x14ac:dyDescent="0.25">
      <c r="A216" s="49"/>
      <c r="B216" s="94"/>
      <c r="C216" s="94"/>
    </row>
    <row r="217" spans="1:3" ht="15.75" customHeight="1" x14ac:dyDescent="0.25">
      <c r="A217" s="49"/>
      <c r="B217" s="94"/>
      <c r="C217" s="94"/>
    </row>
    <row r="218" spans="1:3" ht="15.75" customHeight="1" x14ac:dyDescent="0.25">
      <c r="A218" s="49"/>
      <c r="B218" s="94"/>
      <c r="C218" s="94"/>
    </row>
    <row r="219" spans="1:3" ht="15.75" customHeight="1" x14ac:dyDescent="0.25">
      <c r="A219" s="49"/>
      <c r="B219" s="94"/>
      <c r="C219" s="94"/>
    </row>
    <row r="220" spans="1:3" ht="15.75" customHeight="1" x14ac:dyDescent="0.25">
      <c r="A220" s="49"/>
      <c r="B220" s="94"/>
      <c r="C220" s="94"/>
    </row>
    <row r="221" spans="1:3" ht="15.75" customHeight="1" x14ac:dyDescent="0.25">
      <c r="A221" s="49"/>
      <c r="B221" s="94"/>
      <c r="C221" s="94"/>
    </row>
    <row r="222" spans="1:3" ht="15.75" customHeight="1" x14ac:dyDescent="0.25">
      <c r="A222" s="49"/>
      <c r="B222" s="94"/>
      <c r="C222" s="94"/>
    </row>
    <row r="223" spans="1:3" ht="15.75" customHeight="1" x14ac:dyDescent="0.25">
      <c r="A223" s="49"/>
      <c r="B223" s="94"/>
      <c r="C223" s="94"/>
    </row>
    <row r="224" spans="1:3" ht="15.75" customHeight="1" x14ac:dyDescent="0.25">
      <c r="A224" s="49"/>
      <c r="B224" s="94"/>
      <c r="C224" s="94"/>
    </row>
    <row r="225" spans="1:3" ht="15.75" customHeight="1" x14ac:dyDescent="0.25">
      <c r="A225" s="49"/>
      <c r="B225" s="94"/>
      <c r="C225" s="94"/>
    </row>
    <row r="226" spans="1:3" ht="15.75" customHeight="1" x14ac:dyDescent="0.25">
      <c r="A226" s="49"/>
      <c r="B226" s="94"/>
      <c r="C226" s="94"/>
    </row>
    <row r="227" spans="1:3" ht="15.75" customHeight="1" x14ac:dyDescent="0.25">
      <c r="A227" s="49"/>
      <c r="B227" s="94"/>
      <c r="C227" s="94"/>
    </row>
    <row r="228" spans="1:3" ht="15.75" customHeight="1" x14ac:dyDescent="0.25">
      <c r="A228" s="49"/>
      <c r="B228" s="94"/>
      <c r="C228" s="94"/>
    </row>
    <row r="229" spans="1:3" ht="15.75" customHeight="1" x14ac:dyDescent="0.25">
      <c r="A229" s="49"/>
      <c r="B229" s="94"/>
      <c r="C229" s="94"/>
    </row>
    <row r="230" spans="1:3" ht="15.75" customHeight="1" x14ac:dyDescent="0.25">
      <c r="A230" s="49"/>
      <c r="B230" s="94"/>
      <c r="C230" s="94"/>
    </row>
    <row r="231" spans="1:3" ht="15.75" customHeight="1" x14ac:dyDescent="0.25">
      <c r="A231" s="49"/>
      <c r="B231" s="94"/>
      <c r="C231" s="94"/>
    </row>
    <row r="232" spans="1:3" ht="15.75" customHeight="1" x14ac:dyDescent="0.25">
      <c r="A232" s="49"/>
      <c r="B232" s="94"/>
      <c r="C232" s="94"/>
    </row>
    <row r="233" spans="1:3" ht="15.75" customHeight="1" x14ac:dyDescent="0.25">
      <c r="A233" s="49"/>
      <c r="B233" s="94"/>
      <c r="C233" s="94"/>
    </row>
    <row r="234" spans="1:3" ht="15.75" customHeight="1" x14ac:dyDescent="0.25">
      <c r="A234" s="49"/>
      <c r="B234" s="94"/>
      <c r="C234" s="94"/>
    </row>
    <row r="235" spans="1:3" ht="15.75" customHeight="1" x14ac:dyDescent="0.25">
      <c r="A235" s="49"/>
      <c r="B235" s="94"/>
      <c r="C235" s="94"/>
    </row>
    <row r="236" spans="1:3" ht="15.75" customHeight="1" x14ac:dyDescent="0.25">
      <c r="A236" s="49"/>
      <c r="B236" s="94"/>
      <c r="C236" s="94"/>
    </row>
    <row r="237" spans="1:3" x14ac:dyDescent="0.25">
      <c r="A237" s="49"/>
      <c r="B237" s="94"/>
      <c r="C237" s="94"/>
    </row>
    <row r="238" spans="1:3" x14ac:dyDescent="0.25">
      <c r="A238" s="49"/>
      <c r="B238" s="94"/>
      <c r="C238" s="94"/>
    </row>
    <row r="239" spans="1:3" x14ac:dyDescent="0.25">
      <c r="A239" s="49"/>
      <c r="B239" s="94"/>
      <c r="C239" s="94"/>
    </row>
    <row r="240" spans="1:3" x14ac:dyDescent="0.25">
      <c r="A240" s="49"/>
      <c r="B240" s="94"/>
      <c r="C240" s="94"/>
    </row>
    <row r="241" spans="1:3" x14ac:dyDescent="0.25">
      <c r="A241" s="49"/>
      <c r="B241" s="94"/>
      <c r="C241" s="94"/>
    </row>
    <row r="242" spans="1:3" x14ac:dyDescent="0.25">
      <c r="A242" s="49"/>
      <c r="B242" s="94"/>
      <c r="C242" s="94"/>
    </row>
    <row r="243" spans="1:3" x14ac:dyDescent="0.25">
      <c r="A243" s="49"/>
      <c r="B243" s="94"/>
      <c r="C243" s="94"/>
    </row>
    <row r="244" spans="1:3" x14ac:dyDescent="0.25">
      <c r="A244" s="49"/>
      <c r="B244" s="94"/>
      <c r="C244" s="94"/>
    </row>
    <row r="245" spans="1:3" x14ac:dyDescent="0.25">
      <c r="A245" s="49"/>
      <c r="B245" s="94"/>
      <c r="C245" s="94"/>
    </row>
    <row r="246" spans="1:3" x14ac:dyDescent="0.25">
      <c r="A246" s="49"/>
      <c r="B246" s="94"/>
      <c r="C246" s="94"/>
    </row>
    <row r="247" spans="1:3" x14ac:dyDescent="0.25">
      <c r="A247" s="49"/>
      <c r="B247" s="94"/>
      <c r="C247" s="94"/>
    </row>
    <row r="248" spans="1:3" x14ac:dyDescent="0.25">
      <c r="A248" s="49"/>
      <c r="B248" s="94"/>
      <c r="C248" s="94"/>
    </row>
    <row r="249" spans="1:3" x14ac:dyDescent="0.25">
      <c r="A249" s="49"/>
      <c r="B249" s="94"/>
      <c r="C249" s="94"/>
    </row>
    <row r="250" spans="1:3" x14ac:dyDescent="0.25">
      <c r="A250" s="49"/>
      <c r="B250" s="94"/>
      <c r="C250" s="94"/>
    </row>
    <row r="251" spans="1:3" x14ac:dyDescent="0.25">
      <c r="A251" s="49"/>
      <c r="B251" s="94"/>
      <c r="C251" s="94"/>
    </row>
    <row r="252" spans="1:3" x14ac:dyDescent="0.25">
      <c r="A252" s="49"/>
      <c r="B252" s="94"/>
      <c r="C252" s="94"/>
    </row>
    <row r="253" spans="1:3" x14ac:dyDescent="0.25">
      <c r="A253" s="49"/>
      <c r="B253" s="94"/>
      <c r="C253" s="94"/>
    </row>
    <row r="254" spans="1:3" x14ac:dyDescent="0.25">
      <c r="A254" s="49"/>
      <c r="B254" s="94"/>
      <c r="C254" s="94"/>
    </row>
    <row r="255" spans="1:3" x14ac:dyDescent="0.25">
      <c r="A255" s="49"/>
      <c r="B255" s="94"/>
      <c r="C255" s="94"/>
    </row>
    <row r="256" spans="1:3" x14ac:dyDescent="0.25">
      <c r="A256" s="49"/>
      <c r="B256" s="94"/>
      <c r="C256" s="94"/>
    </row>
    <row r="257" spans="1:3" x14ac:dyDescent="0.25">
      <c r="A257" s="49"/>
      <c r="B257" s="94"/>
      <c r="C257" s="94"/>
    </row>
    <row r="258" spans="1:3" x14ac:dyDescent="0.25">
      <c r="A258" s="49"/>
      <c r="B258" s="94"/>
      <c r="C258" s="94"/>
    </row>
    <row r="259" spans="1:3" x14ac:dyDescent="0.25">
      <c r="A259" s="49"/>
      <c r="B259" s="94"/>
      <c r="C259" s="94"/>
    </row>
  </sheetData>
  <sheetProtection selectLockedCells="1" selectUnlockedCells="1"/>
  <protectedRanges>
    <protectedRange sqref="C92" name="Tartomány3_1_1_2_2_9"/>
    <protectedRange sqref="C88" name="Tartomány3_1_1_2_2_1_1"/>
  </protectedRanges>
  <mergeCells count="123">
    <mergeCell ref="A119:AY119"/>
    <mergeCell ref="A121:AY121"/>
    <mergeCell ref="A122:AY122"/>
    <mergeCell ref="AZ82:BC82"/>
    <mergeCell ref="BD82:BE82"/>
    <mergeCell ref="AZ83:BC83"/>
    <mergeCell ref="BD83:BE83"/>
    <mergeCell ref="AZ84:BC84"/>
    <mergeCell ref="BD84:BE84"/>
    <mergeCell ref="AZ116:BC116"/>
    <mergeCell ref="BD116:BE116"/>
    <mergeCell ref="AZ95:BC95"/>
    <mergeCell ref="BD95:BE95"/>
    <mergeCell ref="AZ96:BC96"/>
    <mergeCell ref="BD96:BE96"/>
    <mergeCell ref="AZ110:BC110"/>
    <mergeCell ref="BD110:BE110"/>
    <mergeCell ref="AZ111:BC111"/>
    <mergeCell ref="BD111:BE111"/>
    <mergeCell ref="AZ112:BC112"/>
    <mergeCell ref="BD112:BE112"/>
    <mergeCell ref="AZ94:BC94"/>
    <mergeCell ref="BD94:BE94"/>
    <mergeCell ref="AZ113:BC113"/>
    <mergeCell ref="J6:O6"/>
    <mergeCell ref="D6:I6"/>
    <mergeCell ref="H7:H8"/>
    <mergeCell ref="I7:I8"/>
    <mergeCell ref="P7:Q7"/>
    <mergeCell ref="P51:AY51"/>
    <mergeCell ref="P56:AY56"/>
    <mergeCell ref="A61:BE61"/>
    <mergeCell ref="P62:AY62"/>
    <mergeCell ref="P9:AY9"/>
    <mergeCell ref="V6:AA6"/>
    <mergeCell ref="AD7:AE7"/>
    <mergeCell ref="AZ5:BE6"/>
    <mergeCell ref="AN6:AS6"/>
    <mergeCell ref="AL7:AL8"/>
    <mergeCell ref="AM7:AM8"/>
    <mergeCell ref="AH7:AI7"/>
    <mergeCell ref="AR7:AR8"/>
    <mergeCell ref="AV7:AW7"/>
    <mergeCell ref="AX7:AX8"/>
    <mergeCell ref="AS7:AS8"/>
    <mergeCell ref="BD7:BD8"/>
    <mergeCell ref="BE7:BE8"/>
    <mergeCell ref="AZ7:BA7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BD75:BE75"/>
    <mergeCell ref="AZ73:BC73"/>
    <mergeCell ref="BD73:BE73"/>
    <mergeCell ref="BD68:BE68"/>
    <mergeCell ref="AZ72:BC72"/>
    <mergeCell ref="BD72:BE72"/>
    <mergeCell ref="AZ63:BC63"/>
    <mergeCell ref="BD63:BE63"/>
    <mergeCell ref="BD71:BE71"/>
    <mergeCell ref="AZ70:BC70"/>
    <mergeCell ref="BD70:BE70"/>
    <mergeCell ref="AZ69:BC69"/>
    <mergeCell ref="BD69:BE69"/>
    <mergeCell ref="AZ65:BC65"/>
    <mergeCell ref="AZ67:BC67"/>
    <mergeCell ref="BD66:BE66"/>
    <mergeCell ref="BD65:BE65"/>
    <mergeCell ref="AZ66:BC66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BD113:BE113"/>
    <mergeCell ref="AZ114:BC114"/>
    <mergeCell ref="BD114:BE114"/>
    <mergeCell ref="AZ117:BC117"/>
    <mergeCell ref="BD117:BE117"/>
    <mergeCell ref="BF5:BF8"/>
    <mergeCell ref="BG5:BG8"/>
    <mergeCell ref="BD74:BE74"/>
    <mergeCell ref="AZ71:BC71"/>
    <mergeCell ref="AZ81:BC81"/>
    <mergeCell ref="BD81:BE81"/>
    <mergeCell ref="AZ78:BC78"/>
    <mergeCell ref="AZ79:BC79"/>
    <mergeCell ref="BD78:BE78"/>
    <mergeCell ref="BD79:BE79"/>
    <mergeCell ref="AZ77:BC77"/>
    <mergeCell ref="AZ68:BC68"/>
    <mergeCell ref="BD67:BE67"/>
    <mergeCell ref="BD77:BE77"/>
    <mergeCell ref="AZ76:BC76"/>
    <mergeCell ref="BD76:BE76"/>
    <mergeCell ref="AZ74:BC74"/>
    <mergeCell ref="BB7:BC7"/>
    <mergeCell ref="AZ75:BC75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G163"/>
  <sheetViews>
    <sheetView zoomScale="60" zoomScaleNormal="60" workbookViewId="0">
      <pane xSplit="9" ySplit="8" topLeftCell="J30" activePane="bottomRight" state="frozen"/>
      <selection pane="topRight" activeCell="J1" sqref="J1"/>
      <selection pane="bottomLeft" activeCell="A9" sqref="A9"/>
      <selection pane="bottomRight" sqref="A1:BE57"/>
    </sheetView>
  </sheetViews>
  <sheetFormatPr defaultColWidth="10.6640625" defaultRowHeight="15.75" x14ac:dyDescent="0.25"/>
  <cols>
    <col min="1" max="1" width="17.1640625" style="170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7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12.1640625" style="109" customWidth="1"/>
    <col min="58" max="58" width="57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</row>
    <row r="2" spans="1:59" ht="21.95" customHeight="1" x14ac:dyDescent="0.2">
      <c r="A2" s="433" t="s">
        <v>178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</row>
    <row r="3" spans="1:59" ht="23.25" x14ac:dyDescent="0.2">
      <c r="A3" s="486" t="s">
        <v>226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</row>
    <row r="4" spans="1:59" s="111" customFormat="1" ht="23.25" x14ac:dyDescent="0.2">
      <c r="A4" s="433" t="s">
        <v>258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</row>
    <row r="5" spans="1:59" ht="24" customHeight="1" thickBot="1" x14ac:dyDescent="0.25">
      <c r="A5" s="432" t="s">
        <v>156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</row>
    <row r="6" spans="1:59" ht="15.75" customHeight="1" thickTop="1" thickBot="1" x14ac:dyDescent="0.25">
      <c r="A6" s="495" t="s">
        <v>1</v>
      </c>
      <c r="B6" s="498" t="s">
        <v>2</v>
      </c>
      <c r="C6" s="501" t="s">
        <v>3</v>
      </c>
      <c r="D6" s="504" t="s">
        <v>4</v>
      </c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4" t="s">
        <v>4</v>
      </c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487" t="s">
        <v>5</v>
      </c>
      <c r="BA6" s="488"/>
      <c r="BB6" s="488"/>
      <c r="BC6" s="488"/>
      <c r="BD6" s="488"/>
      <c r="BE6" s="489"/>
      <c r="BF6" s="413" t="s">
        <v>47</v>
      </c>
      <c r="BG6" s="413" t="s">
        <v>48</v>
      </c>
    </row>
    <row r="7" spans="1:59" ht="15.75" customHeight="1" x14ac:dyDescent="0.2">
      <c r="A7" s="496"/>
      <c r="B7" s="499"/>
      <c r="C7" s="502"/>
      <c r="D7" s="480" t="s">
        <v>6</v>
      </c>
      <c r="E7" s="481"/>
      <c r="F7" s="481"/>
      <c r="G7" s="481"/>
      <c r="H7" s="481"/>
      <c r="I7" s="482"/>
      <c r="J7" s="483" t="s">
        <v>7</v>
      </c>
      <c r="K7" s="481"/>
      <c r="L7" s="481"/>
      <c r="M7" s="481"/>
      <c r="N7" s="481"/>
      <c r="O7" s="484"/>
      <c r="P7" s="480" t="s">
        <v>8</v>
      </c>
      <c r="Q7" s="481"/>
      <c r="R7" s="481"/>
      <c r="S7" s="481"/>
      <c r="T7" s="481"/>
      <c r="U7" s="482"/>
      <c r="V7" s="483" t="s">
        <v>9</v>
      </c>
      <c r="W7" s="481"/>
      <c r="X7" s="481"/>
      <c r="Y7" s="481"/>
      <c r="Z7" s="481"/>
      <c r="AA7" s="482"/>
      <c r="AB7" s="480" t="s">
        <v>10</v>
      </c>
      <c r="AC7" s="481"/>
      <c r="AD7" s="481"/>
      <c r="AE7" s="481"/>
      <c r="AF7" s="481"/>
      <c r="AG7" s="482"/>
      <c r="AH7" s="483" t="s">
        <v>11</v>
      </c>
      <c r="AI7" s="481"/>
      <c r="AJ7" s="481"/>
      <c r="AK7" s="481"/>
      <c r="AL7" s="481"/>
      <c r="AM7" s="484"/>
      <c r="AN7" s="480" t="s">
        <v>34</v>
      </c>
      <c r="AO7" s="481"/>
      <c r="AP7" s="481"/>
      <c r="AQ7" s="481"/>
      <c r="AR7" s="481"/>
      <c r="AS7" s="482"/>
      <c r="AT7" s="483" t="s">
        <v>35</v>
      </c>
      <c r="AU7" s="481"/>
      <c r="AV7" s="481"/>
      <c r="AW7" s="481"/>
      <c r="AX7" s="481"/>
      <c r="AY7" s="482"/>
      <c r="AZ7" s="490"/>
      <c r="BA7" s="491"/>
      <c r="BB7" s="491"/>
      <c r="BC7" s="491"/>
      <c r="BD7" s="491"/>
      <c r="BE7" s="492"/>
      <c r="BF7" s="479"/>
      <c r="BG7" s="414"/>
    </row>
    <row r="8" spans="1:59" ht="15.75" customHeight="1" x14ac:dyDescent="0.2">
      <c r="A8" s="496"/>
      <c r="B8" s="499"/>
      <c r="C8" s="502"/>
      <c r="D8" s="470" t="s">
        <v>12</v>
      </c>
      <c r="E8" s="462"/>
      <c r="F8" s="463" t="s">
        <v>13</v>
      </c>
      <c r="G8" s="462"/>
      <c r="H8" s="464" t="s">
        <v>14</v>
      </c>
      <c r="I8" s="459" t="s">
        <v>36</v>
      </c>
      <c r="J8" s="461" t="s">
        <v>12</v>
      </c>
      <c r="K8" s="462"/>
      <c r="L8" s="463" t="s">
        <v>13</v>
      </c>
      <c r="M8" s="462"/>
      <c r="N8" s="464" t="s">
        <v>14</v>
      </c>
      <c r="O8" s="468" t="s">
        <v>36</v>
      </c>
      <c r="P8" s="470" t="s">
        <v>12</v>
      </c>
      <c r="Q8" s="462"/>
      <c r="R8" s="463" t="s">
        <v>13</v>
      </c>
      <c r="S8" s="462"/>
      <c r="T8" s="464" t="s">
        <v>14</v>
      </c>
      <c r="U8" s="459" t="s">
        <v>36</v>
      </c>
      <c r="V8" s="461" t="s">
        <v>12</v>
      </c>
      <c r="W8" s="462"/>
      <c r="X8" s="463" t="s">
        <v>13</v>
      </c>
      <c r="Y8" s="462"/>
      <c r="Z8" s="464" t="s">
        <v>14</v>
      </c>
      <c r="AA8" s="466" t="s">
        <v>36</v>
      </c>
      <c r="AB8" s="470" t="s">
        <v>12</v>
      </c>
      <c r="AC8" s="462"/>
      <c r="AD8" s="463" t="s">
        <v>13</v>
      </c>
      <c r="AE8" s="462"/>
      <c r="AF8" s="464" t="s">
        <v>14</v>
      </c>
      <c r="AG8" s="459" t="s">
        <v>36</v>
      </c>
      <c r="AH8" s="461" t="s">
        <v>12</v>
      </c>
      <c r="AI8" s="462"/>
      <c r="AJ8" s="463" t="s">
        <v>13</v>
      </c>
      <c r="AK8" s="462"/>
      <c r="AL8" s="464" t="s">
        <v>14</v>
      </c>
      <c r="AM8" s="468" t="s">
        <v>36</v>
      </c>
      <c r="AN8" s="470" t="s">
        <v>12</v>
      </c>
      <c r="AO8" s="462"/>
      <c r="AP8" s="463" t="s">
        <v>13</v>
      </c>
      <c r="AQ8" s="462"/>
      <c r="AR8" s="464" t="s">
        <v>14</v>
      </c>
      <c r="AS8" s="459" t="s">
        <v>36</v>
      </c>
      <c r="AT8" s="461" t="s">
        <v>12</v>
      </c>
      <c r="AU8" s="462"/>
      <c r="AV8" s="463" t="s">
        <v>13</v>
      </c>
      <c r="AW8" s="462"/>
      <c r="AX8" s="464" t="s">
        <v>14</v>
      </c>
      <c r="AY8" s="466" t="s">
        <v>36</v>
      </c>
      <c r="AZ8" s="461" t="s">
        <v>12</v>
      </c>
      <c r="BA8" s="462"/>
      <c r="BB8" s="463" t="s">
        <v>13</v>
      </c>
      <c r="BC8" s="462"/>
      <c r="BD8" s="464" t="s">
        <v>14</v>
      </c>
      <c r="BE8" s="493" t="s">
        <v>43</v>
      </c>
      <c r="BF8" s="479"/>
      <c r="BG8" s="414"/>
    </row>
    <row r="9" spans="1:59" ht="80.099999999999994" customHeight="1" thickBot="1" x14ac:dyDescent="0.25">
      <c r="A9" s="497"/>
      <c r="B9" s="500"/>
      <c r="C9" s="503"/>
      <c r="D9" s="113" t="s">
        <v>37</v>
      </c>
      <c r="E9" s="114" t="s">
        <v>38</v>
      </c>
      <c r="F9" s="115" t="s">
        <v>37</v>
      </c>
      <c r="G9" s="114" t="s">
        <v>38</v>
      </c>
      <c r="H9" s="465"/>
      <c r="I9" s="460"/>
      <c r="J9" s="116" t="s">
        <v>37</v>
      </c>
      <c r="K9" s="114" t="s">
        <v>38</v>
      </c>
      <c r="L9" s="115" t="s">
        <v>37</v>
      </c>
      <c r="M9" s="114" t="s">
        <v>38</v>
      </c>
      <c r="N9" s="465"/>
      <c r="O9" s="469"/>
      <c r="P9" s="113" t="s">
        <v>37</v>
      </c>
      <c r="Q9" s="114" t="s">
        <v>38</v>
      </c>
      <c r="R9" s="115" t="s">
        <v>37</v>
      </c>
      <c r="S9" s="114" t="s">
        <v>38</v>
      </c>
      <c r="T9" s="465"/>
      <c r="U9" s="460"/>
      <c r="V9" s="116" t="s">
        <v>37</v>
      </c>
      <c r="W9" s="114" t="s">
        <v>38</v>
      </c>
      <c r="X9" s="115" t="s">
        <v>37</v>
      </c>
      <c r="Y9" s="114" t="s">
        <v>38</v>
      </c>
      <c r="Z9" s="465"/>
      <c r="AA9" s="467"/>
      <c r="AB9" s="113" t="s">
        <v>37</v>
      </c>
      <c r="AC9" s="114" t="s">
        <v>38</v>
      </c>
      <c r="AD9" s="115" t="s">
        <v>37</v>
      </c>
      <c r="AE9" s="114" t="s">
        <v>38</v>
      </c>
      <c r="AF9" s="465"/>
      <c r="AG9" s="460"/>
      <c r="AH9" s="116" t="s">
        <v>37</v>
      </c>
      <c r="AI9" s="114" t="s">
        <v>38</v>
      </c>
      <c r="AJ9" s="115" t="s">
        <v>37</v>
      </c>
      <c r="AK9" s="114" t="s">
        <v>38</v>
      </c>
      <c r="AL9" s="465"/>
      <c r="AM9" s="469"/>
      <c r="AN9" s="113" t="s">
        <v>37</v>
      </c>
      <c r="AO9" s="114" t="s">
        <v>38</v>
      </c>
      <c r="AP9" s="115" t="s">
        <v>37</v>
      </c>
      <c r="AQ9" s="114" t="s">
        <v>38</v>
      </c>
      <c r="AR9" s="465"/>
      <c r="AS9" s="460"/>
      <c r="AT9" s="116" t="s">
        <v>37</v>
      </c>
      <c r="AU9" s="114" t="s">
        <v>38</v>
      </c>
      <c r="AV9" s="115" t="s">
        <v>37</v>
      </c>
      <c r="AW9" s="114" t="s">
        <v>38</v>
      </c>
      <c r="AX9" s="465"/>
      <c r="AY9" s="467"/>
      <c r="AZ9" s="116" t="s">
        <v>37</v>
      </c>
      <c r="BA9" s="114" t="s">
        <v>39</v>
      </c>
      <c r="BB9" s="115" t="s">
        <v>37</v>
      </c>
      <c r="BC9" s="114" t="s">
        <v>39</v>
      </c>
      <c r="BD9" s="465"/>
      <c r="BE9" s="494"/>
      <c r="BF9" s="479"/>
      <c r="BG9" s="414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SZAK!D60</f>
        <v>0</v>
      </c>
      <c r="E10" s="120">
        <f>SZAK!E60</f>
        <v>0</v>
      </c>
      <c r="F10" s="120">
        <f>SZAK!F60</f>
        <v>30</v>
      </c>
      <c r="G10" s="120">
        <f>SZAK!G60</f>
        <v>600</v>
      </c>
      <c r="H10" s="120">
        <f>SZAK!H60</f>
        <v>27</v>
      </c>
      <c r="I10" s="120" t="str">
        <f>SZAK!I60</f>
        <v>x</v>
      </c>
      <c r="J10" s="120">
        <f>SZAK!J60</f>
        <v>16</v>
      </c>
      <c r="K10" s="120">
        <f>SZAK!K60</f>
        <v>224</v>
      </c>
      <c r="L10" s="120">
        <f>SZAK!L60</f>
        <v>17</v>
      </c>
      <c r="M10" s="120">
        <f>SZAK!M60</f>
        <v>238</v>
      </c>
      <c r="N10" s="120">
        <f>SZAK!N60</f>
        <v>27</v>
      </c>
      <c r="O10" s="120" t="str">
        <f>SZAK!O60</f>
        <v>x</v>
      </c>
      <c r="P10" s="120">
        <f>SZAK!P60</f>
        <v>10</v>
      </c>
      <c r="Q10" s="120">
        <f>SZAK!Q60</f>
        <v>140</v>
      </c>
      <c r="R10" s="120">
        <f>SZAK!R60</f>
        <v>21</v>
      </c>
      <c r="S10" s="120">
        <f>SZAK!S60</f>
        <v>304</v>
      </c>
      <c r="T10" s="120">
        <f>SZAK!T60</f>
        <v>31</v>
      </c>
      <c r="U10" s="120" t="str">
        <f>SZAK!U60</f>
        <v>x</v>
      </c>
      <c r="V10" s="120">
        <f>SZAK!V60</f>
        <v>14</v>
      </c>
      <c r="W10" s="120">
        <f>SZAK!W60</f>
        <v>196</v>
      </c>
      <c r="X10" s="120">
        <f>SZAK!X60</f>
        <v>18</v>
      </c>
      <c r="Y10" s="120">
        <f>SZAK!Y60</f>
        <v>252</v>
      </c>
      <c r="Z10" s="120">
        <f>SZAK!Z60</f>
        <v>33</v>
      </c>
      <c r="AA10" s="120" t="str">
        <f>SZAK!AA60</f>
        <v>x</v>
      </c>
      <c r="AB10" s="120">
        <f>SZAK!AB60</f>
        <v>3</v>
      </c>
      <c r="AC10" s="120">
        <f>SZAK!AC60</f>
        <v>42</v>
      </c>
      <c r="AD10" s="120">
        <f>SZAK!AD60</f>
        <v>6</v>
      </c>
      <c r="AE10" s="120">
        <f>SZAK!AE60</f>
        <v>84</v>
      </c>
      <c r="AF10" s="120">
        <f>SZAK!AF60</f>
        <v>8</v>
      </c>
      <c r="AG10" s="120" t="str">
        <f>SZAK!AG60</f>
        <v>x</v>
      </c>
      <c r="AH10" s="120">
        <f>SZAK!AH60</f>
        <v>2</v>
      </c>
      <c r="AI10" s="120">
        <f>SZAK!AI60</f>
        <v>28</v>
      </c>
      <c r="AJ10" s="120">
        <f>SZAK!AJ60</f>
        <v>4</v>
      </c>
      <c r="AK10" s="120">
        <f>SZAK!AK60</f>
        <v>56</v>
      </c>
      <c r="AL10" s="120">
        <f>SZAK!AL60</f>
        <v>6</v>
      </c>
      <c r="AM10" s="120" t="str">
        <f>SZAK!AM60</f>
        <v>x</v>
      </c>
      <c r="AN10" s="120">
        <f>SZAK!AN60</f>
        <v>0</v>
      </c>
      <c r="AO10" s="120">
        <f>SZAK!AO60</f>
        <v>0</v>
      </c>
      <c r="AP10" s="120">
        <f>SZAK!AP60</f>
        <v>2</v>
      </c>
      <c r="AQ10" s="120">
        <f>SZAK!AQ60</f>
        <v>28</v>
      </c>
      <c r="AR10" s="120">
        <f>SZAK!AR60</f>
        <v>2</v>
      </c>
      <c r="AS10" s="120" t="str">
        <f>SZAK!AS60</f>
        <v>x</v>
      </c>
      <c r="AT10" s="120">
        <f>SZAK!AT60</f>
        <v>0</v>
      </c>
      <c r="AU10" s="120">
        <f>SZAK!AU60</f>
        <v>0</v>
      </c>
      <c r="AV10" s="120">
        <f>SZAK!AV60</f>
        <v>2</v>
      </c>
      <c r="AW10" s="120">
        <f>SZAK!AW60</f>
        <v>28</v>
      </c>
      <c r="AX10" s="120">
        <f>SZAK!AX60</f>
        <v>10</v>
      </c>
      <c r="AY10" s="120" t="str">
        <f>SZAK!AY60</f>
        <v>x</v>
      </c>
      <c r="AZ10" s="120">
        <f>SZAK!AZ60</f>
        <v>45</v>
      </c>
      <c r="BA10" s="120">
        <f>SZAK!BA60</f>
        <v>630</v>
      </c>
      <c r="BB10" s="120">
        <f>SZAK!BB60</f>
        <v>100</v>
      </c>
      <c r="BC10" s="120">
        <f>SZAK!BC60</f>
        <v>1400</v>
      </c>
      <c r="BD10" s="120">
        <f>SZAK!BD60</f>
        <v>144</v>
      </c>
      <c r="BE10" s="120">
        <f>SZAK!BE60</f>
        <v>143</v>
      </c>
      <c r="BF10" s="180"/>
      <c r="BG10" s="180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1"/>
      <c r="BG11" s="181"/>
    </row>
    <row r="12" spans="1:59" s="265" customFormat="1" ht="15.75" customHeight="1" x14ac:dyDescent="0.25">
      <c r="A12" s="243" t="s">
        <v>321</v>
      </c>
      <c r="B12" s="51" t="s">
        <v>31</v>
      </c>
      <c r="C12" s="52" t="s">
        <v>106</v>
      </c>
      <c r="D12" s="102"/>
      <c r="E12" s="6" t="str">
        <f t="shared" ref="E12" si="0">IF(D12*14=0,"",D12*14)</f>
        <v/>
      </c>
      <c r="F12" s="102"/>
      <c r="G12" s="6" t="str">
        <f t="shared" ref="G12" si="1">IF(F12*14=0,"",F12*14)</f>
        <v/>
      </c>
      <c r="H12" s="102"/>
      <c r="I12" s="103"/>
      <c r="J12" s="56"/>
      <c r="K12" s="6" t="str">
        <f t="shared" ref="K12" si="2">IF(J12*14=0,"",J12*14)</f>
        <v/>
      </c>
      <c r="L12" s="55"/>
      <c r="M12" s="6" t="str">
        <f t="shared" ref="M12" si="3">IF(L12*14=0,"",L12*14)</f>
        <v/>
      </c>
      <c r="N12" s="55"/>
      <c r="O12" s="59"/>
      <c r="P12" s="55"/>
      <c r="Q12" s="6" t="str">
        <f t="shared" ref="Q12" si="4">IF(P12*14=0,"",P12*14)</f>
        <v/>
      </c>
      <c r="R12" s="55"/>
      <c r="S12" s="6" t="str">
        <f t="shared" ref="S12" si="5">IF(R12*14=0,"",R12*14)</f>
        <v/>
      </c>
      <c r="T12" s="55"/>
      <c r="U12" s="58"/>
      <c r="V12" s="56"/>
      <c r="W12" s="6" t="str">
        <f t="shared" ref="W12" si="6">IF(V12*14=0,"",V12*14)</f>
        <v/>
      </c>
      <c r="X12" s="55"/>
      <c r="Y12" s="6" t="str">
        <f t="shared" ref="Y12" si="7">IF(X12*14=0,"",X12*14)</f>
        <v/>
      </c>
      <c r="Z12" s="55"/>
      <c r="AA12" s="59"/>
      <c r="AB12" s="102">
        <v>1</v>
      </c>
      <c r="AC12" s="6">
        <f t="shared" ref="AC12" si="8">IF(AB12*14=0,"",AB12*14)</f>
        <v>14</v>
      </c>
      <c r="AD12" s="102">
        <v>2</v>
      </c>
      <c r="AE12" s="6">
        <f t="shared" ref="AE12" si="9">IF(AD12*14=0,"",AD12*14)</f>
        <v>28</v>
      </c>
      <c r="AF12" s="102">
        <v>4</v>
      </c>
      <c r="AG12" s="103" t="s">
        <v>15</v>
      </c>
      <c r="AH12" s="56"/>
      <c r="AI12" s="6" t="str">
        <f t="shared" ref="AI12" si="10">IF(AH12*14=0,"",AH12*14)</f>
        <v/>
      </c>
      <c r="AJ12" s="55"/>
      <c r="AK12" s="6" t="str">
        <f t="shared" ref="AK12" si="11">IF(AJ12*14=0,"",AJ12*14)</f>
        <v/>
      </c>
      <c r="AL12" s="55"/>
      <c r="AM12" s="59"/>
      <c r="AN12" s="56"/>
      <c r="AO12" s="6" t="str">
        <f t="shared" ref="AO12" si="12">IF(AN12*14=0,"",AN12*14)</f>
        <v/>
      </c>
      <c r="AP12" s="57"/>
      <c r="AQ12" s="6" t="str">
        <f t="shared" ref="AQ12" si="13">IF(AP12*14=0,"",AP12*14)</f>
        <v/>
      </c>
      <c r="AR12" s="57"/>
      <c r="AS12" s="60"/>
      <c r="AT12" s="55"/>
      <c r="AU12" s="6" t="str">
        <f t="shared" ref="AU12" si="14">IF(AT12*14=0,"",AT12*14)</f>
        <v/>
      </c>
      <c r="AV12" s="55"/>
      <c r="AW12" s="6" t="str">
        <f t="shared" ref="AW12" si="15">IF(AV12*14=0,"",AV12*14)</f>
        <v/>
      </c>
      <c r="AX12" s="55"/>
      <c r="AY12" s="55"/>
      <c r="AZ12" s="7">
        <f t="shared" ref="AZ12" si="16">IF(D12+J12+P12+V12+AB12+AH12+AN12+AT12=0,"",D12+J12+P12+V12+AB12+AH12+AN12+AT12)</f>
        <v>1</v>
      </c>
      <c r="BA12" s="6">
        <f t="shared" ref="BA12" si="17">IF((D12+J12+P12+V12+AB12+AH12+AN12+AT12)*14=0,"",(D12+J12+P12+V12+AB12+AH12+AN12+AT12)*14)</f>
        <v>14</v>
      </c>
      <c r="BB12" s="8">
        <f t="shared" ref="BB12" si="18">IF(F12+L12+R12+X12+AD12+AJ12+AP12+AV12=0,"",F12+L12+R12+X12+AD12+AJ12+AP12+AV12)</f>
        <v>2</v>
      </c>
      <c r="BC12" s="6">
        <f t="shared" ref="BC12" si="19">IF((L12+F12+R12+X12+AD12+AJ12+AP12+AV12)*14=0,"",(L12+F12+R12+X12+AD12+AJ12+AP12+AV12)*14)</f>
        <v>28</v>
      </c>
      <c r="BD12" s="8">
        <f t="shared" ref="BD12" si="20">IF(N12+H12+T12+Z12+AF12+AL12+AR12+AX12=0,"",N12+H12+T12+Z12+AF12+AL12+AR12+AX12)</f>
        <v>4</v>
      </c>
      <c r="BE12" s="9">
        <f t="shared" ref="BE12:BE33" si="21">IF(D12+F12+L12+J12+P12+R12+V12+X12+AB12+AD12+AH12+AJ12+AN12+AP12+AT12+AV12=0,"",D12+F12+L12+J12+P12+R12+V12+X12+AB12+AD12+AH12+AJ12+AN12+AP12+AT12+AV12)</f>
        <v>3</v>
      </c>
      <c r="BF12" s="238" t="s">
        <v>124</v>
      </c>
      <c r="BG12" s="238" t="s">
        <v>130</v>
      </c>
    </row>
    <row r="13" spans="1:59" s="265" customFormat="1" ht="15.75" customHeight="1" x14ac:dyDescent="0.25">
      <c r="A13" s="243" t="s">
        <v>322</v>
      </c>
      <c r="B13" s="51" t="s">
        <v>31</v>
      </c>
      <c r="C13" s="52" t="s">
        <v>234</v>
      </c>
      <c r="D13" s="102"/>
      <c r="E13" s="6" t="str">
        <f t="shared" ref="E13:E15" si="22">IF(D13*14=0,"",D13*14)</f>
        <v/>
      </c>
      <c r="F13" s="102"/>
      <c r="G13" s="6" t="str">
        <f t="shared" ref="G13:G15" si="23">IF(F13*14=0,"",F13*14)</f>
        <v/>
      </c>
      <c r="H13" s="102"/>
      <c r="I13" s="103"/>
      <c r="J13" s="56"/>
      <c r="K13" s="6" t="str">
        <f t="shared" ref="K13:K15" si="24">IF(J13*14=0,"",J13*14)</f>
        <v/>
      </c>
      <c r="L13" s="55"/>
      <c r="M13" s="6" t="str">
        <f t="shared" ref="M13:M15" si="25">IF(L13*14=0,"",L13*14)</f>
        <v/>
      </c>
      <c r="N13" s="55"/>
      <c r="O13" s="59"/>
      <c r="P13" s="55"/>
      <c r="Q13" s="6" t="str">
        <f t="shared" ref="Q13:Q15" si="26">IF(P13*14=0,"",P13*14)</f>
        <v/>
      </c>
      <c r="R13" s="55"/>
      <c r="S13" s="6" t="str">
        <f t="shared" ref="S13:S15" si="27">IF(R13*14=0,"",R13*14)</f>
        <v/>
      </c>
      <c r="T13" s="55"/>
      <c r="U13" s="58"/>
      <c r="V13" s="56"/>
      <c r="W13" s="6" t="str">
        <f t="shared" ref="W13:W15" si="28">IF(V13*14=0,"",V13*14)</f>
        <v/>
      </c>
      <c r="X13" s="55"/>
      <c r="Y13" s="6" t="str">
        <f t="shared" ref="Y13:Y15" si="29">IF(X13*14=0,"",X13*14)</f>
        <v/>
      </c>
      <c r="Z13" s="55"/>
      <c r="AA13" s="59"/>
      <c r="AB13" s="102">
        <v>3</v>
      </c>
      <c r="AC13" s="6">
        <f t="shared" ref="AC13:AC15" si="30">IF(AB13*14=0,"",AB13*14)</f>
        <v>42</v>
      </c>
      <c r="AD13" s="102">
        <v>2</v>
      </c>
      <c r="AE13" s="6">
        <f t="shared" ref="AE13:AE15" si="31">IF(AD13*14=0,"",AD13*14)</f>
        <v>28</v>
      </c>
      <c r="AF13" s="102">
        <v>6</v>
      </c>
      <c r="AG13" s="103" t="s">
        <v>15</v>
      </c>
      <c r="AH13" s="56"/>
      <c r="AI13" s="6" t="str">
        <f t="shared" ref="AI13:AI15" si="32">IF(AH13*14=0,"",AH13*14)</f>
        <v/>
      </c>
      <c r="AJ13" s="55"/>
      <c r="AK13" s="6" t="str">
        <f t="shared" ref="AK13:AK15" si="33">IF(AJ13*14=0,"",AJ13*14)</f>
        <v/>
      </c>
      <c r="AL13" s="55"/>
      <c r="AM13" s="59"/>
      <c r="AN13" s="56"/>
      <c r="AO13" s="6" t="str">
        <f t="shared" ref="AO13:AO15" si="34">IF(AN13*14=0,"",AN13*14)</f>
        <v/>
      </c>
      <c r="AP13" s="57"/>
      <c r="AQ13" s="6" t="str">
        <f t="shared" ref="AQ13:AQ15" si="35">IF(AP13*14=0,"",AP13*14)</f>
        <v/>
      </c>
      <c r="AR13" s="57"/>
      <c r="AS13" s="60"/>
      <c r="AT13" s="55"/>
      <c r="AU13" s="6" t="str">
        <f t="shared" ref="AU13:AU15" si="36">IF(AT13*14=0,"",AT13*14)</f>
        <v/>
      </c>
      <c r="AV13" s="55"/>
      <c r="AW13" s="6" t="str">
        <f t="shared" ref="AW13:AW15" si="37">IF(AV13*14=0,"",AV13*14)</f>
        <v/>
      </c>
      <c r="AX13" s="55"/>
      <c r="AY13" s="55"/>
      <c r="AZ13" s="7">
        <f t="shared" ref="AZ13:AZ15" si="38">IF(D13+J13+P13+V13+AB13+AH13+AN13+AT13=0,"",D13+J13+P13+V13+AB13+AH13+AN13+AT13)</f>
        <v>3</v>
      </c>
      <c r="BA13" s="6">
        <f t="shared" ref="BA13:BA15" si="39">IF((D13+J13+P13+V13+AB13+AH13+AN13+AT13)*14=0,"",(D13+J13+P13+V13+AB13+AH13+AN13+AT13)*14)</f>
        <v>42</v>
      </c>
      <c r="BB13" s="8">
        <f t="shared" ref="BB13:BB15" si="40">IF(F13+L13+R13+X13+AD13+AJ13+AP13+AV13=0,"",F13+L13+R13+X13+AD13+AJ13+AP13+AV13)</f>
        <v>2</v>
      </c>
      <c r="BC13" s="6">
        <f t="shared" ref="BC13:BC15" si="41">IF((L13+F13+R13+X13+AD13+AJ13+AP13+AV13)*14=0,"",(L13+F13+R13+X13+AD13+AJ13+AP13+AV13)*14)</f>
        <v>28</v>
      </c>
      <c r="BD13" s="8">
        <f t="shared" ref="BD13:BD15" si="42">IF(N13+H13+T13+Z13+AF13+AL13+AR13+AX13=0,"",N13+H13+T13+Z13+AF13+AL13+AR13+AX13)</f>
        <v>6</v>
      </c>
      <c r="BE13" s="9">
        <f t="shared" si="21"/>
        <v>5</v>
      </c>
      <c r="BF13" s="238" t="s">
        <v>124</v>
      </c>
      <c r="BG13" s="301" t="s">
        <v>132</v>
      </c>
    </row>
    <row r="14" spans="1:59" s="265" customFormat="1" ht="15.75" customHeight="1" x14ac:dyDescent="0.25">
      <c r="A14" s="243" t="s">
        <v>323</v>
      </c>
      <c r="B14" s="51" t="s">
        <v>31</v>
      </c>
      <c r="C14" s="52" t="s">
        <v>236</v>
      </c>
      <c r="D14" s="102"/>
      <c r="E14" s="6" t="str">
        <f t="shared" si="22"/>
        <v/>
      </c>
      <c r="F14" s="102"/>
      <c r="G14" s="6" t="str">
        <f t="shared" si="23"/>
        <v/>
      </c>
      <c r="H14" s="102"/>
      <c r="I14" s="103"/>
      <c r="J14" s="56"/>
      <c r="K14" s="6" t="str">
        <f t="shared" si="24"/>
        <v/>
      </c>
      <c r="L14" s="55"/>
      <c r="M14" s="6" t="str">
        <f t="shared" si="25"/>
        <v/>
      </c>
      <c r="N14" s="55"/>
      <c r="O14" s="59"/>
      <c r="P14" s="55"/>
      <c r="Q14" s="6" t="str">
        <f t="shared" si="26"/>
        <v/>
      </c>
      <c r="R14" s="55"/>
      <c r="S14" s="6" t="str">
        <f t="shared" si="27"/>
        <v/>
      </c>
      <c r="T14" s="55"/>
      <c r="U14" s="58"/>
      <c r="V14" s="56"/>
      <c r="W14" s="6" t="str">
        <f t="shared" si="28"/>
        <v/>
      </c>
      <c r="X14" s="55"/>
      <c r="Y14" s="6" t="str">
        <f t="shared" si="29"/>
        <v/>
      </c>
      <c r="Z14" s="55"/>
      <c r="AA14" s="59"/>
      <c r="AB14" s="102">
        <v>3</v>
      </c>
      <c r="AC14" s="6">
        <f t="shared" si="30"/>
        <v>42</v>
      </c>
      <c r="AD14" s="102">
        <v>4</v>
      </c>
      <c r="AE14" s="6">
        <f t="shared" si="31"/>
        <v>56</v>
      </c>
      <c r="AF14" s="273">
        <v>6</v>
      </c>
      <c r="AG14" s="103" t="s">
        <v>72</v>
      </c>
      <c r="AH14" s="56"/>
      <c r="AI14" s="6" t="str">
        <f t="shared" si="32"/>
        <v/>
      </c>
      <c r="AJ14" s="55"/>
      <c r="AK14" s="6" t="str">
        <f t="shared" si="33"/>
        <v/>
      </c>
      <c r="AL14" s="55"/>
      <c r="AM14" s="59"/>
      <c r="AN14" s="56"/>
      <c r="AO14" s="6" t="str">
        <f t="shared" si="34"/>
        <v/>
      </c>
      <c r="AP14" s="57"/>
      <c r="AQ14" s="6" t="str">
        <f t="shared" si="35"/>
        <v/>
      </c>
      <c r="AR14" s="57"/>
      <c r="AS14" s="60"/>
      <c r="AT14" s="55"/>
      <c r="AU14" s="6" t="str">
        <f t="shared" si="36"/>
        <v/>
      </c>
      <c r="AV14" s="55"/>
      <c r="AW14" s="6" t="str">
        <f t="shared" si="37"/>
        <v/>
      </c>
      <c r="AX14" s="55"/>
      <c r="AY14" s="55"/>
      <c r="AZ14" s="7">
        <f t="shared" si="38"/>
        <v>3</v>
      </c>
      <c r="BA14" s="6">
        <f t="shared" si="39"/>
        <v>42</v>
      </c>
      <c r="BB14" s="8">
        <f t="shared" si="40"/>
        <v>4</v>
      </c>
      <c r="BC14" s="6">
        <f t="shared" si="41"/>
        <v>56</v>
      </c>
      <c r="BD14" s="8">
        <f t="shared" si="42"/>
        <v>6</v>
      </c>
      <c r="BE14" s="9">
        <f t="shared" si="21"/>
        <v>7</v>
      </c>
      <c r="BF14" s="238" t="s">
        <v>124</v>
      </c>
      <c r="BG14" s="281" t="s">
        <v>131</v>
      </c>
    </row>
    <row r="15" spans="1:59" s="265" customFormat="1" ht="15.75" customHeight="1" x14ac:dyDescent="0.25">
      <c r="A15" s="243" t="s">
        <v>324</v>
      </c>
      <c r="B15" s="51" t="s">
        <v>31</v>
      </c>
      <c r="C15" s="244" t="s">
        <v>110</v>
      </c>
      <c r="D15" s="102"/>
      <c r="E15" s="6" t="str">
        <f t="shared" si="22"/>
        <v/>
      </c>
      <c r="F15" s="102"/>
      <c r="G15" s="6" t="str">
        <f t="shared" si="23"/>
        <v/>
      </c>
      <c r="H15" s="102"/>
      <c r="I15" s="103"/>
      <c r="J15" s="56"/>
      <c r="K15" s="6" t="str">
        <f t="shared" si="24"/>
        <v/>
      </c>
      <c r="L15" s="55"/>
      <c r="M15" s="6" t="str">
        <f t="shared" si="25"/>
        <v/>
      </c>
      <c r="N15" s="55"/>
      <c r="O15" s="59"/>
      <c r="P15" s="55"/>
      <c r="Q15" s="6" t="str">
        <f t="shared" si="26"/>
        <v/>
      </c>
      <c r="R15" s="55"/>
      <c r="S15" s="6" t="str">
        <f t="shared" si="27"/>
        <v/>
      </c>
      <c r="T15" s="55"/>
      <c r="U15" s="58"/>
      <c r="V15" s="56"/>
      <c r="W15" s="6" t="str">
        <f t="shared" si="28"/>
        <v/>
      </c>
      <c r="X15" s="55"/>
      <c r="Y15" s="6" t="str">
        <f t="shared" si="29"/>
        <v/>
      </c>
      <c r="Z15" s="55"/>
      <c r="AA15" s="59"/>
      <c r="AB15" s="273">
        <v>1</v>
      </c>
      <c r="AC15" s="6">
        <f t="shared" si="30"/>
        <v>14</v>
      </c>
      <c r="AD15" s="273">
        <v>2</v>
      </c>
      <c r="AE15" s="6">
        <f t="shared" si="31"/>
        <v>28</v>
      </c>
      <c r="AF15" s="273">
        <v>2</v>
      </c>
      <c r="AG15" s="286" t="s">
        <v>15</v>
      </c>
      <c r="AH15" s="298"/>
      <c r="AI15" s="6" t="str">
        <f t="shared" si="32"/>
        <v/>
      </c>
      <c r="AJ15" s="273"/>
      <c r="AK15" s="6" t="str">
        <f t="shared" si="33"/>
        <v/>
      </c>
      <c r="AL15" s="273"/>
      <c r="AM15" s="299"/>
      <c r="AN15" s="56"/>
      <c r="AO15" s="6" t="str">
        <f t="shared" si="34"/>
        <v/>
      </c>
      <c r="AP15" s="57"/>
      <c r="AQ15" s="6" t="str">
        <f t="shared" si="35"/>
        <v/>
      </c>
      <c r="AR15" s="57"/>
      <c r="AS15" s="60"/>
      <c r="AT15" s="55"/>
      <c r="AU15" s="6" t="str">
        <f t="shared" si="36"/>
        <v/>
      </c>
      <c r="AV15" s="55"/>
      <c r="AW15" s="6" t="str">
        <f t="shared" si="37"/>
        <v/>
      </c>
      <c r="AX15" s="55"/>
      <c r="AY15" s="55"/>
      <c r="AZ15" s="7">
        <f t="shared" si="38"/>
        <v>1</v>
      </c>
      <c r="BA15" s="6">
        <f t="shared" si="39"/>
        <v>14</v>
      </c>
      <c r="BB15" s="8">
        <f t="shared" si="40"/>
        <v>2</v>
      </c>
      <c r="BC15" s="6">
        <f t="shared" si="41"/>
        <v>28</v>
      </c>
      <c r="BD15" s="8">
        <f t="shared" si="42"/>
        <v>2</v>
      </c>
      <c r="BE15" s="9">
        <f t="shared" si="21"/>
        <v>3</v>
      </c>
      <c r="BF15" s="238" t="s">
        <v>124</v>
      </c>
      <c r="BG15" s="281" t="s">
        <v>128</v>
      </c>
    </row>
    <row r="16" spans="1:59" s="265" customFormat="1" ht="15.75" customHeight="1" x14ac:dyDescent="0.25">
      <c r="A16" s="243" t="s">
        <v>325</v>
      </c>
      <c r="B16" s="51" t="s">
        <v>31</v>
      </c>
      <c r="C16" s="244" t="s">
        <v>107</v>
      </c>
      <c r="D16" s="102"/>
      <c r="E16" s="6" t="str">
        <f t="shared" ref="E16:E28" si="43">IF(D16*14=0,"",D16*14)</f>
        <v/>
      </c>
      <c r="F16" s="102"/>
      <c r="G16" s="6" t="str">
        <f t="shared" ref="G16:G28" si="44">IF(F16*14=0,"",F16*14)</f>
        <v/>
      </c>
      <c r="H16" s="102"/>
      <c r="I16" s="103"/>
      <c r="J16" s="56"/>
      <c r="K16" s="6" t="str">
        <f t="shared" ref="K16:K28" si="45">IF(J16*14=0,"",J16*14)</f>
        <v/>
      </c>
      <c r="L16" s="55"/>
      <c r="M16" s="6" t="str">
        <f t="shared" ref="M16:M28" si="46">IF(L16*14=0,"",L16*14)</f>
        <v/>
      </c>
      <c r="N16" s="55"/>
      <c r="O16" s="59"/>
      <c r="P16" s="55"/>
      <c r="Q16" s="6" t="str">
        <f t="shared" ref="Q16:Q28" si="47">IF(P16*14=0,"",P16*14)</f>
        <v/>
      </c>
      <c r="R16" s="55"/>
      <c r="S16" s="6" t="str">
        <f t="shared" ref="S16:S28" si="48">IF(R16*14=0,"",R16*14)</f>
        <v/>
      </c>
      <c r="T16" s="55"/>
      <c r="U16" s="58"/>
      <c r="V16" s="56"/>
      <c r="W16" s="6" t="str">
        <f t="shared" ref="W16:W28" si="49">IF(V16*14=0,"",V16*14)</f>
        <v/>
      </c>
      <c r="X16" s="55"/>
      <c r="Y16" s="6" t="str">
        <f t="shared" ref="Y16:Y28" si="50">IF(X16*14=0,"",X16*14)</f>
        <v/>
      </c>
      <c r="Z16" s="55"/>
      <c r="AA16" s="59"/>
      <c r="AB16" s="102"/>
      <c r="AC16" s="6" t="str">
        <f t="shared" ref="AC16:AC33" si="51">IF(AB16*14=0,"",AB16*14)</f>
        <v/>
      </c>
      <c r="AD16" s="102"/>
      <c r="AE16" s="6" t="str">
        <f t="shared" ref="AE16:AE33" si="52">IF(AD16*14=0,"",AD16*14)</f>
        <v/>
      </c>
      <c r="AF16" s="102"/>
      <c r="AG16" s="103"/>
      <c r="AH16" s="298">
        <v>1</v>
      </c>
      <c r="AI16" s="6">
        <f t="shared" ref="AI16:AI19" si="53">IF(AH16*14=0,"",AH16*14)</f>
        <v>14</v>
      </c>
      <c r="AJ16" s="273">
        <v>2</v>
      </c>
      <c r="AK16" s="6">
        <f t="shared" ref="AK16:AK33" si="54">IF(AJ16*14=0,"",AJ16*14)</f>
        <v>28</v>
      </c>
      <c r="AL16" s="273">
        <v>3</v>
      </c>
      <c r="AM16" s="299" t="s">
        <v>235</v>
      </c>
      <c r="AN16" s="331"/>
      <c r="AO16" s="6" t="str">
        <f t="shared" ref="AO16:AO33" si="55">IF(AN16*14=0,"",AN16*14)</f>
        <v/>
      </c>
      <c r="AP16" s="336"/>
      <c r="AQ16" s="6" t="str">
        <f t="shared" ref="AQ16:AQ33" si="56">IF(AP16*14=0,"",AP16*14)</f>
        <v/>
      </c>
      <c r="AR16" s="336"/>
      <c r="AS16" s="337"/>
      <c r="AT16" s="55"/>
      <c r="AU16" s="6" t="str">
        <f t="shared" ref="AU16:AU33" si="57">IF(AT16*14=0,"",AT16*14)</f>
        <v/>
      </c>
      <c r="AV16" s="55"/>
      <c r="AW16" s="6" t="str">
        <f t="shared" ref="AW16:AW33" si="58">IF(AV16*14=0,"",AV16*14)</f>
        <v/>
      </c>
      <c r="AX16" s="55"/>
      <c r="AY16" s="55"/>
      <c r="AZ16" s="7">
        <f t="shared" ref="AZ16:AZ33" si="59">IF(D16+J16+P16+V16+AB16+AH16+AN16+AT16=0,"",D16+J16+P16+V16+AB16+AH16+AN16+AT16)</f>
        <v>1</v>
      </c>
      <c r="BA16" s="6">
        <f t="shared" ref="BA16:BA33" si="60">IF((D16+J16+P16+V16+AB16+AH16+AN16+AT16)*14=0,"",(D16+J16+P16+V16+AB16+AH16+AN16+AT16)*14)</f>
        <v>14</v>
      </c>
      <c r="BB16" s="8">
        <f t="shared" ref="BB16:BB33" si="61">IF(F16+L16+R16+X16+AD16+AJ16+AP16+AV16=0,"",F16+L16+R16+X16+AD16+AJ16+AP16+AV16)</f>
        <v>2</v>
      </c>
      <c r="BC16" s="6">
        <f t="shared" ref="BC16:BC33" si="62">IF((L16+F16+R16+X16+AD16+AJ16+AP16+AV16)*14=0,"",(L16+F16+R16+X16+AD16+AJ16+AP16+AV16)*14)</f>
        <v>28</v>
      </c>
      <c r="BD16" s="8">
        <f t="shared" ref="BD16:BD33" si="63">IF(N16+H16+T16+Z16+AF16+AL16+AR16+AX16=0,"",N16+H16+T16+Z16+AF16+AL16+AR16+AX16)</f>
        <v>3</v>
      </c>
      <c r="BE16" s="9">
        <f t="shared" si="21"/>
        <v>3</v>
      </c>
      <c r="BF16" s="238" t="s">
        <v>124</v>
      </c>
      <c r="BG16" s="281" t="s">
        <v>135</v>
      </c>
    </row>
    <row r="17" spans="1:59" s="265" customFormat="1" ht="15.75" customHeight="1" x14ac:dyDescent="0.25">
      <c r="A17" s="243" t="s">
        <v>326</v>
      </c>
      <c r="B17" s="51" t="s">
        <v>31</v>
      </c>
      <c r="C17" s="52" t="s">
        <v>108</v>
      </c>
      <c r="D17" s="102"/>
      <c r="E17" s="6" t="str">
        <f t="shared" si="43"/>
        <v/>
      </c>
      <c r="F17" s="102"/>
      <c r="G17" s="6" t="str">
        <f t="shared" si="44"/>
        <v/>
      </c>
      <c r="H17" s="102"/>
      <c r="I17" s="103"/>
      <c r="J17" s="56"/>
      <c r="K17" s="6" t="str">
        <f t="shared" si="45"/>
        <v/>
      </c>
      <c r="L17" s="55"/>
      <c r="M17" s="6" t="str">
        <f t="shared" si="46"/>
        <v/>
      </c>
      <c r="N17" s="55"/>
      <c r="O17" s="59"/>
      <c r="P17" s="55"/>
      <c r="Q17" s="6" t="str">
        <f t="shared" si="47"/>
        <v/>
      </c>
      <c r="R17" s="55"/>
      <c r="S17" s="6" t="str">
        <f t="shared" si="48"/>
        <v/>
      </c>
      <c r="T17" s="55"/>
      <c r="U17" s="58"/>
      <c r="V17" s="56"/>
      <c r="W17" s="6" t="str">
        <f t="shared" si="49"/>
        <v/>
      </c>
      <c r="X17" s="55"/>
      <c r="Y17" s="6" t="str">
        <f t="shared" si="50"/>
        <v/>
      </c>
      <c r="Z17" s="55"/>
      <c r="AA17" s="59"/>
      <c r="AB17" s="102"/>
      <c r="AC17" s="6" t="str">
        <f t="shared" si="51"/>
        <v/>
      </c>
      <c r="AD17" s="102"/>
      <c r="AE17" s="6" t="str">
        <f t="shared" si="52"/>
        <v/>
      </c>
      <c r="AF17" s="102"/>
      <c r="AG17" s="103"/>
      <c r="AH17" s="298">
        <v>1</v>
      </c>
      <c r="AI17" s="6">
        <f t="shared" si="53"/>
        <v>14</v>
      </c>
      <c r="AJ17" s="273">
        <v>2</v>
      </c>
      <c r="AK17" s="6">
        <f t="shared" si="54"/>
        <v>28</v>
      </c>
      <c r="AL17" s="273">
        <v>4</v>
      </c>
      <c r="AM17" s="299" t="s">
        <v>72</v>
      </c>
      <c r="AN17" s="56"/>
      <c r="AO17" s="6" t="str">
        <f t="shared" si="55"/>
        <v/>
      </c>
      <c r="AP17" s="57"/>
      <c r="AQ17" s="6" t="str">
        <f t="shared" si="56"/>
        <v/>
      </c>
      <c r="AR17" s="57"/>
      <c r="AS17" s="60"/>
      <c r="AT17" s="55"/>
      <c r="AU17" s="6" t="str">
        <f t="shared" si="57"/>
        <v/>
      </c>
      <c r="AV17" s="55"/>
      <c r="AW17" s="6" t="str">
        <f t="shared" si="58"/>
        <v/>
      </c>
      <c r="AX17" s="55"/>
      <c r="AY17" s="55"/>
      <c r="AZ17" s="7">
        <f t="shared" si="59"/>
        <v>1</v>
      </c>
      <c r="BA17" s="6">
        <f t="shared" si="60"/>
        <v>14</v>
      </c>
      <c r="BB17" s="8">
        <f t="shared" si="61"/>
        <v>2</v>
      </c>
      <c r="BC17" s="6">
        <f t="shared" si="62"/>
        <v>28</v>
      </c>
      <c r="BD17" s="8">
        <f t="shared" si="63"/>
        <v>4</v>
      </c>
      <c r="BE17" s="9">
        <f t="shared" si="21"/>
        <v>3</v>
      </c>
      <c r="BF17" s="238" t="s">
        <v>124</v>
      </c>
      <c r="BG17" s="281" t="s">
        <v>130</v>
      </c>
    </row>
    <row r="18" spans="1:59" s="265" customFormat="1" ht="15.75" customHeight="1" x14ac:dyDescent="0.25">
      <c r="A18" s="243" t="s">
        <v>327</v>
      </c>
      <c r="B18" s="51" t="s">
        <v>31</v>
      </c>
      <c r="C18" s="52" t="s">
        <v>109</v>
      </c>
      <c r="D18" s="102"/>
      <c r="E18" s="6" t="str">
        <f t="shared" si="43"/>
        <v/>
      </c>
      <c r="F18" s="102"/>
      <c r="G18" s="6" t="str">
        <f t="shared" si="44"/>
        <v/>
      </c>
      <c r="H18" s="102"/>
      <c r="I18" s="103"/>
      <c r="J18" s="56"/>
      <c r="K18" s="6" t="str">
        <f t="shared" si="45"/>
        <v/>
      </c>
      <c r="L18" s="55"/>
      <c r="M18" s="6" t="str">
        <f t="shared" si="46"/>
        <v/>
      </c>
      <c r="N18" s="55"/>
      <c r="O18" s="59"/>
      <c r="P18" s="55"/>
      <c r="Q18" s="6" t="str">
        <f t="shared" si="47"/>
        <v/>
      </c>
      <c r="R18" s="55"/>
      <c r="S18" s="6" t="str">
        <f t="shared" si="48"/>
        <v/>
      </c>
      <c r="T18" s="55"/>
      <c r="U18" s="58"/>
      <c r="V18" s="56"/>
      <c r="W18" s="6" t="str">
        <f t="shared" si="49"/>
        <v/>
      </c>
      <c r="X18" s="55"/>
      <c r="Y18" s="6" t="str">
        <f t="shared" si="50"/>
        <v/>
      </c>
      <c r="Z18" s="55"/>
      <c r="AA18" s="59"/>
      <c r="AB18" s="102"/>
      <c r="AC18" s="6" t="str">
        <f t="shared" si="51"/>
        <v/>
      </c>
      <c r="AD18" s="102"/>
      <c r="AE18" s="6" t="str">
        <f t="shared" si="52"/>
        <v/>
      </c>
      <c r="AF18" s="102"/>
      <c r="AG18" s="103"/>
      <c r="AH18" s="298">
        <v>2</v>
      </c>
      <c r="AI18" s="6">
        <f t="shared" si="53"/>
        <v>28</v>
      </c>
      <c r="AJ18" s="273">
        <v>1</v>
      </c>
      <c r="AK18" s="6">
        <f t="shared" si="54"/>
        <v>14</v>
      </c>
      <c r="AL18" s="273">
        <v>4</v>
      </c>
      <c r="AM18" s="286" t="s">
        <v>72</v>
      </c>
      <c r="AN18" s="56"/>
      <c r="AO18" s="6" t="str">
        <f t="shared" si="55"/>
        <v/>
      </c>
      <c r="AP18" s="57"/>
      <c r="AQ18" s="6" t="str">
        <f t="shared" si="56"/>
        <v/>
      </c>
      <c r="AR18" s="57"/>
      <c r="AS18" s="60"/>
      <c r="AT18" s="55"/>
      <c r="AU18" s="6" t="str">
        <f t="shared" si="57"/>
        <v/>
      </c>
      <c r="AV18" s="55"/>
      <c r="AW18" s="6" t="str">
        <f t="shared" si="58"/>
        <v/>
      </c>
      <c r="AX18" s="55"/>
      <c r="AY18" s="55"/>
      <c r="AZ18" s="7">
        <f t="shared" si="59"/>
        <v>2</v>
      </c>
      <c r="BA18" s="6">
        <f t="shared" si="60"/>
        <v>28</v>
      </c>
      <c r="BB18" s="8">
        <f t="shared" si="61"/>
        <v>1</v>
      </c>
      <c r="BC18" s="6">
        <f t="shared" si="62"/>
        <v>14</v>
      </c>
      <c r="BD18" s="8">
        <f t="shared" si="63"/>
        <v>4</v>
      </c>
      <c r="BE18" s="9">
        <f t="shared" si="21"/>
        <v>3</v>
      </c>
      <c r="BF18" s="238" t="s">
        <v>124</v>
      </c>
      <c r="BG18" s="281" t="s">
        <v>128</v>
      </c>
    </row>
    <row r="19" spans="1:59" s="265" customFormat="1" ht="15.75" customHeight="1" x14ac:dyDescent="0.25">
      <c r="A19" s="243" t="s">
        <v>328</v>
      </c>
      <c r="B19" s="51" t="s">
        <v>31</v>
      </c>
      <c r="C19" s="244" t="s">
        <v>204</v>
      </c>
      <c r="D19" s="102"/>
      <c r="E19" s="6" t="str">
        <f t="shared" si="43"/>
        <v/>
      </c>
      <c r="F19" s="102"/>
      <c r="G19" s="6" t="str">
        <f t="shared" si="44"/>
        <v/>
      </c>
      <c r="H19" s="102"/>
      <c r="I19" s="103"/>
      <c r="J19" s="56"/>
      <c r="K19" s="6" t="str">
        <f t="shared" si="45"/>
        <v/>
      </c>
      <c r="L19" s="55"/>
      <c r="M19" s="6" t="str">
        <f t="shared" si="46"/>
        <v/>
      </c>
      <c r="N19" s="55"/>
      <c r="O19" s="59"/>
      <c r="P19" s="55"/>
      <c r="Q19" s="6" t="str">
        <f t="shared" si="47"/>
        <v/>
      </c>
      <c r="R19" s="55"/>
      <c r="S19" s="6" t="str">
        <f t="shared" si="48"/>
        <v/>
      </c>
      <c r="T19" s="55"/>
      <c r="U19" s="58"/>
      <c r="V19" s="56"/>
      <c r="W19" s="6" t="str">
        <f t="shared" si="49"/>
        <v/>
      </c>
      <c r="X19" s="55"/>
      <c r="Y19" s="6" t="str">
        <f t="shared" si="50"/>
        <v/>
      </c>
      <c r="Z19" s="55"/>
      <c r="AA19" s="59"/>
      <c r="AB19" s="102"/>
      <c r="AC19" s="6" t="str">
        <f t="shared" si="51"/>
        <v/>
      </c>
      <c r="AD19" s="102"/>
      <c r="AE19" s="6" t="str">
        <f t="shared" si="52"/>
        <v/>
      </c>
      <c r="AF19" s="102"/>
      <c r="AG19" s="103"/>
      <c r="AH19" s="298">
        <v>2</v>
      </c>
      <c r="AI19" s="6">
        <f t="shared" si="53"/>
        <v>28</v>
      </c>
      <c r="AJ19" s="273">
        <v>2</v>
      </c>
      <c r="AK19" s="6">
        <f t="shared" si="54"/>
        <v>28</v>
      </c>
      <c r="AL19" s="273">
        <v>4</v>
      </c>
      <c r="AM19" s="286" t="s">
        <v>72</v>
      </c>
      <c r="AN19" s="56"/>
      <c r="AO19" s="6" t="str">
        <f t="shared" si="55"/>
        <v/>
      </c>
      <c r="AP19" s="57"/>
      <c r="AQ19" s="6" t="str">
        <f t="shared" si="56"/>
        <v/>
      </c>
      <c r="AR19" s="57"/>
      <c r="AS19" s="60"/>
      <c r="AT19" s="55"/>
      <c r="AU19" s="6" t="str">
        <f t="shared" si="57"/>
        <v/>
      </c>
      <c r="AV19" s="55"/>
      <c r="AW19" s="6" t="str">
        <f t="shared" si="58"/>
        <v/>
      </c>
      <c r="AX19" s="55"/>
      <c r="AY19" s="55"/>
      <c r="AZ19" s="7">
        <f t="shared" si="59"/>
        <v>2</v>
      </c>
      <c r="BA19" s="6">
        <f t="shared" si="60"/>
        <v>28</v>
      </c>
      <c r="BB19" s="8">
        <f t="shared" si="61"/>
        <v>2</v>
      </c>
      <c r="BC19" s="6">
        <f t="shared" si="62"/>
        <v>28</v>
      </c>
      <c r="BD19" s="8">
        <f t="shared" si="63"/>
        <v>4</v>
      </c>
      <c r="BE19" s="9">
        <f t="shared" si="21"/>
        <v>4</v>
      </c>
      <c r="BF19" s="238" t="s">
        <v>124</v>
      </c>
      <c r="BG19" s="292" t="s">
        <v>136</v>
      </c>
    </row>
    <row r="20" spans="1:59" s="265" customFormat="1" ht="15.75" customHeight="1" x14ac:dyDescent="0.25">
      <c r="A20" s="243" t="s">
        <v>329</v>
      </c>
      <c r="B20" s="51" t="s">
        <v>31</v>
      </c>
      <c r="C20" s="244" t="s">
        <v>115</v>
      </c>
      <c r="D20" s="102"/>
      <c r="E20" s="6" t="str">
        <f t="shared" ref="E20" si="64">IF(D20*14=0,"",D20*14)</f>
        <v/>
      </c>
      <c r="F20" s="102"/>
      <c r="G20" s="6" t="str">
        <f t="shared" ref="G20" si="65">IF(F20*14=0,"",F20*14)</f>
        <v/>
      </c>
      <c r="H20" s="102"/>
      <c r="I20" s="103"/>
      <c r="J20" s="56"/>
      <c r="K20" s="6" t="str">
        <f t="shared" ref="K20" si="66">IF(J20*14=0,"",J20*14)</f>
        <v/>
      </c>
      <c r="L20" s="55"/>
      <c r="M20" s="6" t="str">
        <f t="shared" ref="M20" si="67">IF(L20*14=0,"",L20*14)</f>
        <v/>
      </c>
      <c r="N20" s="55"/>
      <c r="O20" s="59"/>
      <c r="P20" s="55"/>
      <c r="Q20" s="6" t="str">
        <f t="shared" ref="Q20" si="68">IF(P20*14=0,"",P20*14)</f>
        <v/>
      </c>
      <c r="R20" s="55"/>
      <c r="S20" s="6" t="str">
        <f t="shared" ref="S20" si="69">IF(R20*14=0,"",R20*14)</f>
        <v/>
      </c>
      <c r="T20" s="55"/>
      <c r="U20" s="58"/>
      <c r="V20" s="56"/>
      <c r="W20" s="6" t="str">
        <f t="shared" ref="W20" si="70">IF(V20*14=0,"",V20*14)</f>
        <v/>
      </c>
      <c r="X20" s="55"/>
      <c r="Y20" s="6" t="str">
        <f t="shared" ref="Y20" si="71">IF(X20*14=0,"",X20*14)</f>
        <v/>
      </c>
      <c r="Z20" s="55"/>
      <c r="AA20" s="59"/>
      <c r="AB20" s="102"/>
      <c r="AC20" s="6" t="str">
        <f t="shared" si="51"/>
        <v/>
      </c>
      <c r="AD20" s="102"/>
      <c r="AE20" s="6" t="str">
        <f t="shared" si="52"/>
        <v/>
      </c>
      <c r="AF20" s="102"/>
      <c r="AG20" s="103"/>
      <c r="AH20" s="298">
        <v>2</v>
      </c>
      <c r="AI20" s="6">
        <f t="shared" ref="AI20:AI33" si="72">IF(AH20*14=0,"",AH20*14)</f>
        <v>28</v>
      </c>
      <c r="AJ20" s="273">
        <v>2</v>
      </c>
      <c r="AK20" s="6">
        <f t="shared" ref="AK20:AK21" si="73">IF(AJ20*14=0,"",AJ20*14)</f>
        <v>28</v>
      </c>
      <c r="AL20" s="273">
        <v>4</v>
      </c>
      <c r="AM20" s="286" t="s">
        <v>72</v>
      </c>
      <c r="AN20" s="56"/>
      <c r="AO20" s="6" t="str">
        <f t="shared" ref="AO20" si="74">IF(AN20*14=0,"",AN20*14)</f>
        <v/>
      </c>
      <c r="AP20" s="57"/>
      <c r="AQ20" s="6" t="str">
        <f t="shared" ref="AQ20" si="75">IF(AP20*14=0,"",AP20*14)</f>
        <v/>
      </c>
      <c r="AR20" s="57"/>
      <c r="AS20" s="60"/>
      <c r="AT20" s="55"/>
      <c r="AU20" s="6" t="str">
        <f t="shared" ref="AU20" si="76">IF(AT20*14=0,"",AT20*14)</f>
        <v/>
      </c>
      <c r="AV20" s="55"/>
      <c r="AW20" s="6" t="str">
        <f t="shared" ref="AW20" si="77">IF(AV20*14=0,"",AV20*14)</f>
        <v/>
      </c>
      <c r="AX20" s="55"/>
      <c r="AY20" s="55"/>
      <c r="AZ20" s="7">
        <f t="shared" ref="AZ20:AZ21" si="78">IF(D20+J20+P20+V20+AB20+AH20+AN20+AT20=0,"",D20+J20+P20+V20+AB20+AH20+AN20+AT20)</f>
        <v>2</v>
      </c>
      <c r="BA20" s="6">
        <f t="shared" ref="BA20:BA21" si="79">IF((D20+J20+P20+V20+AB20+AH20+AN20+AT20)*14=0,"",(D20+J20+P20+V20+AB20+AH20+AN20+AT20)*14)</f>
        <v>28</v>
      </c>
      <c r="BB20" s="8">
        <f t="shared" ref="BB20:BB21" si="80">IF(F20+L20+R20+X20+AD20+AJ20+AP20+AV20=0,"",F20+L20+R20+X20+AD20+AJ20+AP20+AV20)</f>
        <v>2</v>
      </c>
      <c r="BC20" s="6">
        <f t="shared" ref="BC20:BC21" si="81">IF((L20+F20+R20+X20+AD20+AJ20+AP20+AV20)*14=0,"",(L20+F20+R20+X20+AD20+AJ20+AP20+AV20)*14)</f>
        <v>28</v>
      </c>
      <c r="BD20" s="8">
        <f t="shared" ref="BD20:BD21" si="82">IF(N20+H20+T20+Z20+AF20+AL20+AR20+AX20=0,"",N20+H20+T20+Z20+AF20+AL20+AR20+AX20)</f>
        <v>4</v>
      </c>
      <c r="BE20" s="9">
        <f t="shared" si="21"/>
        <v>4</v>
      </c>
      <c r="BF20" s="238" t="s">
        <v>124</v>
      </c>
      <c r="BG20" s="281" t="s">
        <v>131</v>
      </c>
    </row>
    <row r="21" spans="1:59" s="265" customFormat="1" ht="15.75" customHeight="1" x14ac:dyDescent="0.25">
      <c r="A21" s="243" t="s">
        <v>406</v>
      </c>
      <c r="B21" s="51" t="s">
        <v>31</v>
      </c>
      <c r="C21" s="244" t="s">
        <v>259</v>
      </c>
      <c r="D21" s="102"/>
      <c r="E21" s="6"/>
      <c r="F21" s="102"/>
      <c r="G21" s="6"/>
      <c r="H21" s="102"/>
      <c r="I21" s="103"/>
      <c r="J21" s="56"/>
      <c r="K21" s="6"/>
      <c r="L21" s="55"/>
      <c r="M21" s="6"/>
      <c r="N21" s="55"/>
      <c r="O21" s="59"/>
      <c r="P21" s="55"/>
      <c r="Q21" s="6"/>
      <c r="R21" s="55"/>
      <c r="S21" s="6"/>
      <c r="T21" s="55"/>
      <c r="U21" s="58"/>
      <c r="V21" s="56"/>
      <c r="W21" s="6"/>
      <c r="X21" s="55"/>
      <c r="Y21" s="6"/>
      <c r="Z21" s="55"/>
      <c r="AA21" s="59"/>
      <c r="AB21" s="102"/>
      <c r="AC21" s="6" t="str">
        <f t="shared" si="51"/>
        <v/>
      </c>
      <c r="AD21" s="102"/>
      <c r="AE21" s="6" t="str">
        <f t="shared" si="52"/>
        <v/>
      </c>
      <c r="AF21" s="102"/>
      <c r="AG21" s="103"/>
      <c r="AH21" s="298"/>
      <c r="AI21" s="6" t="str">
        <f t="shared" si="72"/>
        <v/>
      </c>
      <c r="AJ21" s="273">
        <v>3</v>
      </c>
      <c r="AK21" s="6">
        <f t="shared" si="73"/>
        <v>42</v>
      </c>
      <c r="AL21" s="273">
        <v>3</v>
      </c>
      <c r="AM21" s="286" t="s">
        <v>72</v>
      </c>
      <c r="AN21" s="56"/>
      <c r="AO21" s="6"/>
      <c r="AP21" s="55"/>
      <c r="AQ21" s="6"/>
      <c r="AR21" s="55"/>
      <c r="AS21" s="60"/>
      <c r="AT21" s="55"/>
      <c r="AU21" s="6"/>
      <c r="AV21" s="55"/>
      <c r="AW21" s="6"/>
      <c r="AX21" s="55"/>
      <c r="AY21" s="55"/>
      <c r="AZ21" s="7" t="str">
        <f t="shared" si="78"/>
        <v/>
      </c>
      <c r="BA21" s="6" t="str">
        <f t="shared" si="79"/>
        <v/>
      </c>
      <c r="BB21" s="8">
        <f t="shared" si="80"/>
        <v>3</v>
      </c>
      <c r="BC21" s="6">
        <f t="shared" si="81"/>
        <v>42</v>
      </c>
      <c r="BD21" s="8">
        <f t="shared" si="82"/>
        <v>3</v>
      </c>
      <c r="BE21" s="9">
        <f t="shared" si="21"/>
        <v>3</v>
      </c>
      <c r="BF21" s="238" t="s">
        <v>124</v>
      </c>
      <c r="BG21" s="281" t="s">
        <v>130</v>
      </c>
    </row>
    <row r="22" spans="1:59" s="266" customFormat="1" ht="15.75" customHeight="1" x14ac:dyDescent="0.25">
      <c r="A22" s="243" t="s">
        <v>330</v>
      </c>
      <c r="B22" s="51" t="s">
        <v>31</v>
      </c>
      <c r="C22" s="52" t="s">
        <v>111</v>
      </c>
      <c r="D22" s="102"/>
      <c r="E22" s="6" t="str">
        <f t="shared" si="43"/>
        <v/>
      </c>
      <c r="F22" s="102"/>
      <c r="G22" s="6" t="str">
        <f t="shared" si="44"/>
        <v/>
      </c>
      <c r="H22" s="102"/>
      <c r="I22" s="103"/>
      <c r="J22" s="56"/>
      <c r="K22" s="6" t="str">
        <f t="shared" si="45"/>
        <v/>
      </c>
      <c r="L22" s="55"/>
      <c r="M22" s="6" t="str">
        <f t="shared" si="46"/>
        <v/>
      </c>
      <c r="N22" s="55"/>
      <c r="O22" s="59"/>
      <c r="P22" s="55"/>
      <c r="Q22" s="6" t="str">
        <f t="shared" si="47"/>
        <v/>
      </c>
      <c r="R22" s="55"/>
      <c r="S22" s="6" t="str">
        <f t="shared" si="48"/>
        <v/>
      </c>
      <c r="T22" s="55"/>
      <c r="U22" s="58"/>
      <c r="V22" s="56"/>
      <c r="W22" s="6" t="str">
        <f t="shared" si="49"/>
        <v/>
      </c>
      <c r="X22" s="55"/>
      <c r="Y22" s="6" t="str">
        <f t="shared" si="50"/>
        <v/>
      </c>
      <c r="Z22" s="55"/>
      <c r="AA22" s="59"/>
      <c r="AB22" s="102"/>
      <c r="AC22" s="6" t="str">
        <f t="shared" si="51"/>
        <v/>
      </c>
      <c r="AD22" s="102"/>
      <c r="AE22" s="6" t="str">
        <f t="shared" si="52"/>
        <v/>
      </c>
      <c r="AF22" s="102"/>
      <c r="AG22" s="103"/>
      <c r="AH22" s="56"/>
      <c r="AI22" s="6" t="str">
        <f t="shared" si="72"/>
        <v/>
      </c>
      <c r="AJ22" s="55"/>
      <c r="AK22" s="6" t="str">
        <f t="shared" si="54"/>
        <v/>
      </c>
      <c r="AL22" s="55"/>
      <c r="AM22" s="103"/>
      <c r="AN22" s="56">
        <v>2</v>
      </c>
      <c r="AO22" s="6">
        <f t="shared" si="55"/>
        <v>28</v>
      </c>
      <c r="AP22" s="57">
        <v>3</v>
      </c>
      <c r="AQ22" s="6">
        <f t="shared" si="56"/>
        <v>42</v>
      </c>
      <c r="AR22" s="302">
        <v>5</v>
      </c>
      <c r="AS22" s="303" t="s">
        <v>72</v>
      </c>
      <c r="AT22" s="55"/>
      <c r="AU22" s="6" t="str">
        <f t="shared" si="57"/>
        <v/>
      </c>
      <c r="AV22" s="55"/>
      <c r="AW22" s="6" t="str">
        <f t="shared" si="58"/>
        <v/>
      </c>
      <c r="AX22" s="55"/>
      <c r="AY22" s="55"/>
      <c r="AZ22" s="7">
        <f t="shared" si="59"/>
        <v>2</v>
      </c>
      <c r="BA22" s="6">
        <f t="shared" si="60"/>
        <v>28</v>
      </c>
      <c r="BB22" s="8">
        <f t="shared" si="61"/>
        <v>3</v>
      </c>
      <c r="BC22" s="6">
        <f t="shared" si="62"/>
        <v>42</v>
      </c>
      <c r="BD22" s="8">
        <f t="shared" si="63"/>
        <v>5</v>
      </c>
      <c r="BE22" s="9">
        <f t="shared" si="21"/>
        <v>5</v>
      </c>
      <c r="BF22" s="238" t="s">
        <v>124</v>
      </c>
      <c r="BG22" s="281" t="s">
        <v>130</v>
      </c>
    </row>
    <row r="23" spans="1:59" s="265" customFormat="1" ht="15.75" customHeight="1" x14ac:dyDescent="0.25">
      <c r="A23" s="243" t="s">
        <v>332</v>
      </c>
      <c r="B23" s="51" t="s">
        <v>31</v>
      </c>
      <c r="C23" s="52" t="s">
        <v>113</v>
      </c>
      <c r="D23" s="102"/>
      <c r="E23" s="6" t="str">
        <f t="shared" si="43"/>
        <v/>
      </c>
      <c r="F23" s="102"/>
      <c r="G23" s="6" t="str">
        <f t="shared" si="44"/>
        <v/>
      </c>
      <c r="H23" s="102"/>
      <c r="I23" s="103"/>
      <c r="J23" s="56"/>
      <c r="K23" s="6" t="str">
        <f t="shared" si="45"/>
        <v/>
      </c>
      <c r="L23" s="55"/>
      <c r="M23" s="6" t="str">
        <f t="shared" si="46"/>
        <v/>
      </c>
      <c r="N23" s="55"/>
      <c r="O23" s="59"/>
      <c r="P23" s="55"/>
      <c r="Q23" s="6" t="str">
        <f t="shared" si="47"/>
        <v/>
      </c>
      <c r="R23" s="55"/>
      <c r="S23" s="6" t="str">
        <f t="shared" si="48"/>
        <v/>
      </c>
      <c r="T23" s="55"/>
      <c r="U23" s="58"/>
      <c r="V23" s="56"/>
      <c r="W23" s="6" t="str">
        <f t="shared" si="49"/>
        <v/>
      </c>
      <c r="X23" s="55"/>
      <c r="Y23" s="6" t="str">
        <f t="shared" si="50"/>
        <v/>
      </c>
      <c r="Z23" s="55"/>
      <c r="AA23" s="59"/>
      <c r="AB23" s="102"/>
      <c r="AC23" s="6" t="str">
        <f t="shared" si="51"/>
        <v/>
      </c>
      <c r="AD23" s="102"/>
      <c r="AE23" s="6" t="str">
        <f t="shared" si="52"/>
        <v/>
      </c>
      <c r="AF23" s="102"/>
      <c r="AG23" s="103"/>
      <c r="AH23" s="56"/>
      <c r="AI23" s="6" t="str">
        <f t="shared" si="72"/>
        <v/>
      </c>
      <c r="AJ23" s="55"/>
      <c r="AK23" s="6" t="str">
        <f t="shared" si="54"/>
        <v/>
      </c>
      <c r="AL23" s="55"/>
      <c r="AM23" s="59"/>
      <c r="AN23" s="56">
        <v>2</v>
      </c>
      <c r="AO23" s="6">
        <f t="shared" si="55"/>
        <v>28</v>
      </c>
      <c r="AP23" s="55">
        <v>4</v>
      </c>
      <c r="AQ23" s="6">
        <f t="shared" si="56"/>
        <v>56</v>
      </c>
      <c r="AR23" s="273">
        <v>7</v>
      </c>
      <c r="AS23" s="303" t="s">
        <v>80</v>
      </c>
      <c r="AT23" s="56"/>
      <c r="AU23" s="6" t="str">
        <f t="shared" si="57"/>
        <v/>
      </c>
      <c r="AV23" s="55"/>
      <c r="AW23" s="6" t="str">
        <f t="shared" si="58"/>
        <v/>
      </c>
      <c r="AX23" s="55"/>
      <c r="AY23" s="55"/>
      <c r="AZ23" s="7">
        <f t="shared" si="59"/>
        <v>2</v>
      </c>
      <c r="BA23" s="6">
        <f t="shared" si="60"/>
        <v>28</v>
      </c>
      <c r="BB23" s="8">
        <f t="shared" si="61"/>
        <v>4</v>
      </c>
      <c r="BC23" s="6">
        <f t="shared" si="62"/>
        <v>56</v>
      </c>
      <c r="BD23" s="8">
        <f t="shared" si="63"/>
        <v>7</v>
      </c>
      <c r="BE23" s="9">
        <f t="shared" si="21"/>
        <v>6</v>
      </c>
      <c r="BF23" s="238" t="s">
        <v>124</v>
      </c>
      <c r="BG23" s="281" t="s">
        <v>130</v>
      </c>
    </row>
    <row r="24" spans="1:59" s="265" customFormat="1" ht="15.75" customHeight="1" x14ac:dyDescent="0.25">
      <c r="A24" s="243" t="s">
        <v>333</v>
      </c>
      <c r="B24" s="51" t="s">
        <v>31</v>
      </c>
      <c r="C24" s="52" t="s">
        <v>114</v>
      </c>
      <c r="D24" s="102"/>
      <c r="E24" s="6" t="str">
        <f t="shared" si="43"/>
        <v/>
      </c>
      <c r="F24" s="102"/>
      <c r="G24" s="6" t="str">
        <f t="shared" si="44"/>
        <v/>
      </c>
      <c r="H24" s="102"/>
      <c r="I24" s="103"/>
      <c r="J24" s="56"/>
      <c r="K24" s="6" t="str">
        <f t="shared" si="45"/>
        <v/>
      </c>
      <c r="L24" s="55"/>
      <c r="M24" s="6" t="str">
        <f t="shared" si="46"/>
        <v/>
      </c>
      <c r="N24" s="55"/>
      <c r="O24" s="59"/>
      <c r="P24" s="55"/>
      <c r="Q24" s="6" t="str">
        <f t="shared" si="47"/>
        <v/>
      </c>
      <c r="R24" s="55"/>
      <c r="S24" s="6" t="str">
        <f t="shared" si="48"/>
        <v/>
      </c>
      <c r="T24" s="55"/>
      <c r="U24" s="58"/>
      <c r="V24" s="56"/>
      <c r="W24" s="6" t="str">
        <f t="shared" si="49"/>
        <v/>
      </c>
      <c r="X24" s="55"/>
      <c r="Y24" s="6" t="str">
        <f t="shared" si="50"/>
        <v/>
      </c>
      <c r="Z24" s="55"/>
      <c r="AA24" s="59"/>
      <c r="AB24" s="102"/>
      <c r="AC24" s="6" t="str">
        <f t="shared" si="51"/>
        <v/>
      </c>
      <c r="AD24" s="102"/>
      <c r="AE24" s="6" t="str">
        <f t="shared" si="52"/>
        <v/>
      </c>
      <c r="AF24" s="102"/>
      <c r="AG24" s="103"/>
      <c r="AH24" s="56"/>
      <c r="AI24" s="6" t="str">
        <f t="shared" si="72"/>
        <v/>
      </c>
      <c r="AJ24" s="55"/>
      <c r="AK24" s="6" t="str">
        <f t="shared" si="54"/>
        <v/>
      </c>
      <c r="AL24" s="55"/>
      <c r="AM24" s="59"/>
      <c r="AN24" s="56">
        <v>2</v>
      </c>
      <c r="AO24" s="6">
        <f t="shared" si="55"/>
        <v>28</v>
      </c>
      <c r="AP24" s="55">
        <v>4</v>
      </c>
      <c r="AQ24" s="6">
        <f t="shared" si="56"/>
        <v>56</v>
      </c>
      <c r="AR24" s="273">
        <v>7</v>
      </c>
      <c r="AS24" s="299" t="s">
        <v>79</v>
      </c>
      <c r="AT24" s="55"/>
      <c r="AU24" s="6" t="str">
        <f t="shared" si="57"/>
        <v/>
      </c>
      <c r="AV24" s="55"/>
      <c r="AW24" s="6" t="str">
        <f t="shared" si="58"/>
        <v/>
      </c>
      <c r="AX24" s="55"/>
      <c r="AY24" s="55"/>
      <c r="AZ24" s="7">
        <f t="shared" si="59"/>
        <v>2</v>
      </c>
      <c r="BA24" s="6">
        <f t="shared" si="60"/>
        <v>28</v>
      </c>
      <c r="BB24" s="8">
        <f t="shared" si="61"/>
        <v>4</v>
      </c>
      <c r="BC24" s="6">
        <f t="shared" si="62"/>
        <v>56</v>
      </c>
      <c r="BD24" s="8">
        <f t="shared" si="63"/>
        <v>7</v>
      </c>
      <c r="BE24" s="9">
        <f t="shared" si="21"/>
        <v>6</v>
      </c>
      <c r="BF24" s="238" t="s">
        <v>124</v>
      </c>
      <c r="BG24" s="281" t="s">
        <v>130</v>
      </c>
    </row>
    <row r="25" spans="1:59" s="265" customFormat="1" x14ac:dyDescent="0.25">
      <c r="A25" s="243" t="s">
        <v>334</v>
      </c>
      <c r="B25" s="51" t="s">
        <v>31</v>
      </c>
      <c r="C25" s="244" t="s">
        <v>112</v>
      </c>
      <c r="D25" s="102"/>
      <c r="E25" s="6" t="str">
        <f t="shared" si="43"/>
        <v/>
      </c>
      <c r="F25" s="102"/>
      <c r="G25" s="6" t="str">
        <f t="shared" si="44"/>
        <v/>
      </c>
      <c r="H25" s="102"/>
      <c r="I25" s="103"/>
      <c r="J25" s="56"/>
      <c r="K25" s="6" t="str">
        <f t="shared" si="45"/>
        <v/>
      </c>
      <c r="L25" s="55"/>
      <c r="M25" s="6" t="str">
        <f t="shared" si="46"/>
        <v/>
      </c>
      <c r="N25" s="55"/>
      <c r="O25" s="59"/>
      <c r="P25" s="55"/>
      <c r="Q25" s="6" t="str">
        <f t="shared" si="47"/>
        <v/>
      </c>
      <c r="R25" s="55"/>
      <c r="S25" s="6" t="str">
        <f t="shared" si="48"/>
        <v/>
      </c>
      <c r="T25" s="55"/>
      <c r="U25" s="58"/>
      <c r="V25" s="56"/>
      <c r="W25" s="6" t="str">
        <f t="shared" si="49"/>
        <v/>
      </c>
      <c r="X25" s="55"/>
      <c r="Y25" s="6" t="str">
        <f t="shared" si="50"/>
        <v/>
      </c>
      <c r="Z25" s="55"/>
      <c r="AA25" s="59"/>
      <c r="AB25" s="102"/>
      <c r="AC25" s="6" t="str">
        <f t="shared" si="51"/>
        <v/>
      </c>
      <c r="AD25" s="102"/>
      <c r="AE25" s="6" t="str">
        <f t="shared" si="52"/>
        <v/>
      </c>
      <c r="AF25" s="102"/>
      <c r="AG25" s="103"/>
      <c r="AH25" s="56"/>
      <c r="AI25" s="6" t="str">
        <f t="shared" si="72"/>
        <v/>
      </c>
      <c r="AJ25" s="55"/>
      <c r="AK25" s="6" t="str">
        <f t="shared" si="54"/>
        <v/>
      </c>
      <c r="AL25" s="55"/>
      <c r="AM25" s="59"/>
      <c r="AN25" s="298">
        <v>2</v>
      </c>
      <c r="AO25" s="6">
        <f t="shared" si="55"/>
        <v>28</v>
      </c>
      <c r="AP25" s="273">
        <v>3</v>
      </c>
      <c r="AQ25" s="6">
        <f t="shared" si="56"/>
        <v>42</v>
      </c>
      <c r="AR25" s="273">
        <v>7</v>
      </c>
      <c r="AS25" s="299" t="s">
        <v>80</v>
      </c>
      <c r="AT25" s="55"/>
      <c r="AU25" s="6" t="str">
        <f t="shared" si="57"/>
        <v/>
      </c>
      <c r="AV25" s="55"/>
      <c r="AW25" s="6" t="str">
        <f t="shared" si="58"/>
        <v/>
      </c>
      <c r="AX25" s="55"/>
      <c r="AY25" s="55"/>
      <c r="AZ25" s="7">
        <f t="shared" si="59"/>
        <v>2</v>
      </c>
      <c r="BA25" s="6">
        <f t="shared" si="60"/>
        <v>28</v>
      </c>
      <c r="BB25" s="230">
        <f t="shared" si="61"/>
        <v>3</v>
      </c>
      <c r="BC25" s="6">
        <f t="shared" si="62"/>
        <v>42</v>
      </c>
      <c r="BD25" s="230">
        <f t="shared" si="63"/>
        <v>7</v>
      </c>
      <c r="BE25" s="9">
        <f t="shared" si="21"/>
        <v>5</v>
      </c>
      <c r="BF25" s="238" t="s">
        <v>124</v>
      </c>
      <c r="BG25" s="281" t="s">
        <v>130</v>
      </c>
    </row>
    <row r="26" spans="1:59" s="265" customFormat="1" x14ac:dyDescent="0.25">
      <c r="A26" s="243" t="s">
        <v>407</v>
      </c>
      <c r="B26" s="51" t="s">
        <v>31</v>
      </c>
      <c r="C26" s="244" t="s">
        <v>260</v>
      </c>
      <c r="D26" s="102"/>
      <c r="E26" s="6" t="str">
        <f t="shared" si="43"/>
        <v/>
      </c>
      <c r="F26" s="102"/>
      <c r="G26" s="6" t="str">
        <f t="shared" si="44"/>
        <v/>
      </c>
      <c r="H26" s="102"/>
      <c r="I26" s="103"/>
      <c r="J26" s="56"/>
      <c r="K26" s="6" t="str">
        <f t="shared" si="45"/>
        <v/>
      </c>
      <c r="L26" s="55"/>
      <c r="M26" s="6" t="str">
        <f t="shared" si="46"/>
        <v/>
      </c>
      <c r="N26" s="55"/>
      <c r="O26" s="59"/>
      <c r="P26" s="55"/>
      <c r="Q26" s="6" t="str">
        <f t="shared" si="47"/>
        <v/>
      </c>
      <c r="R26" s="55"/>
      <c r="S26" s="6" t="str">
        <f t="shared" si="48"/>
        <v/>
      </c>
      <c r="T26" s="55"/>
      <c r="U26" s="58"/>
      <c r="V26" s="56"/>
      <c r="W26" s="6" t="str">
        <f t="shared" si="49"/>
        <v/>
      </c>
      <c r="X26" s="55"/>
      <c r="Y26" s="6" t="str">
        <f t="shared" si="50"/>
        <v/>
      </c>
      <c r="Z26" s="55"/>
      <c r="AA26" s="59"/>
      <c r="AB26" s="102"/>
      <c r="AC26" s="6" t="str">
        <f t="shared" si="51"/>
        <v/>
      </c>
      <c r="AD26" s="102"/>
      <c r="AE26" s="6" t="str">
        <f t="shared" si="52"/>
        <v/>
      </c>
      <c r="AF26" s="102"/>
      <c r="AG26" s="103"/>
      <c r="AH26" s="56"/>
      <c r="AI26" s="6" t="str">
        <f t="shared" si="72"/>
        <v/>
      </c>
      <c r="AJ26" s="55"/>
      <c r="AK26" s="6" t="str">
        <f t="shared" si="54"/>
        <v/>
      </c>
      <c r="AL26" s="55"/>
      <c r="AM26" s="59"/>
      <c r="AN26" s="56">
        <v>1</v>
      </c>
      <c r="AO26" s="6">
        <f t="shared" si="55"/>
        <v>14</v>
      </c>
      <c r="AP26" s="55">
        <v>2</v>
      </c>
      <c r="AQ26" s="6">
        <f t="shared" si="56"/>
        <v>28</v>
      </c>
      <c r="AR26" s="55">
        <v>3</v>
      </c>
      <c r="AS26" s="59" t="s">
        <v>72</v>
      </c>
      <c r="AT26" s="55"/>
      <c r="AU26" s="6" t="str">
        <f t="shared" si="57"/>
        <v/>
      </c>
      <c r="AV26" s="55"/>
      <c r="AW26" s="6" t="str">
        <f t="shared" si="58"/>
        <v/>
      </c>
      <c r="AX26" s="55"/>
      <c r="AY26" s="55"/>
      <c r="AZ26" s="7">
        <f t="shared" si="59"/>
        <v>1</v>
      </c>
      <c r="BA26" s="6">
        <f t="shared" si="60"/>
        <v>14</v>
      </c>
      <c r="BB26" s="230">
        <f t="shared" si="61"/>
        <v>2</v>
      </c>
      <c r="BC26" s="6">
        <f t="shared" si="62"/>
        <v>28</v>
      </c>
      <c r="BD26" s="230">
        <f t="shared" si="63"/>
        <v>3</v>
      </c>
      <c r="BE26" s="9">
        <f t="shared" si="21"/>
        <v>3</v>
      </c>
      <c r="BF26" s="238" t="s">
        <v>124</v>
      </c>
      <c r="BG26" s="281" t="s">
        <v>131</v>
      </c>
    </row>
    <row r="27" spans="1:59" s="265" customFormat="1" x14ac:dyDescent="0.25">
      <c r="A27" s="243" t="s">
        <v>408</v>
      </c>
      <c r="B27" s="51" t="s">
        <v>31</v>
      </c>
      <c r="C27" s="244" t="s">
        <v>397</v>
      </c>
      <c r="D27" s="102"/>
      <c r="E27" s="6"/>
      <c r="F27" s="102"/>
      <c r="G27" s="6"/>
      <c r="H27" s="102"/>
      <c r="I27" s="103"/>
      <c r="J27" s="56"/>
      <c r="K27" s="6"/>
      <c r="L27" s="55"/>
      <c r="M27" s="6"/>
      <c r="N27" s="55"/>
      <c r="O27" s="59"/>
      <c r="P27" s="55"/>
      <c r="Q27" s="6"/>
      <c r="R27" s="55"/>
      <c r="S27" s="6"/>
      <c r="T27" s="55"/>
      <c r="U27" s="58"/>
      <c r="V27" s="56"/>
      <c r="W27" s="6"/>
      <c r="X27" s="55"/>
      <c r="Y27" s="6"/>
      <c r="Z27" s="55"/>
      <c r="AA27" s="59"/>
      <c r="AB27" s="102"/>
      <c r="AC27" s="6"/>
      <c r="AD27" s="102"/>
      <c r="AE27" s="6"/>
      <c r="AF27" s="102"/>
      <c r="AG27" s="103"/>
      <c r="AH27" s="56"/>
      <c r="AI27" s="6"/>
      <c r="AJ27" s="55"/>
      <c r="AK27" s="6"/>
      <c r="AL27" s="55"/>
      <c r="AM27" s="59"/>
      <c r="AN27" s="56"/>
      <c r="AO27" s="6"/>
      <c r="AP27" s="55"/>
      <c r="AQ27" s="6"/>
      <c r="AR27" s="55"/>
      <c r="AS27" s="59"/>
      <c r="AT27" s="55"/>
      <c r="AU27" s="6" t="str">
        <f t="shared" si="57"/>
        <v/>
      </c>
      <c r="AV27" s="55">
        <v>38</v>
      </c>
      <c r="AW27" s="6">
        <f t="shared" si="58"/>
        <v>532</v>
      </c>
      <c r="AX27" s="55">
        <v>17</v>
      </c>
      <c r="AY27" s="55" t="s">
        <v>81</v>
      </c>
      <c r="AZ27" s="7" t="str">
        <f t="shared" si="59"/>
        <v/>
      </c>
      <c r="BA27" s="6" t="str">
        <f t="shared" si="60"/>
        <v/>
      </c>
      <c r="BB27" s="230">
        <f t="shared" si="61"/>
        <v>38</v>
      </c>
      <c r="BC27" s="6">
        <f t="shared" si="62"/>
        <v>532</v>
      </c>
      <c r="BD27" s="230">
        <f t="shared" si="63"/>
        <v>17</v>
      </c>
      <c r="BE27" s="9">
        <f t="shared" si="21"/>
        <v>38</v>
      </c>
      <c r="BF27" s="238" t="s">
        <v>124</v>
      </c>
      <c r="BG27" s="281" t="s">
        <v>131</v>
      </c>
    </row>
    <row r="28" spans="1:59" s="265" customFormat="1" ht="15.75" customHeight="1" x14ac:dyDescent="0.25">
      <c r="A28" s="243"/>
      <c r="B28" s="51" t="s">
        <v>31</v>
      </c>
      <c r="C28" s="244" t="s">
        <v>29</v>
      </c>
      <c r="D28" s="102"/>
      <c r="E28" s="6" t="str">
        <f t="shared" si="43"/>
        <v/>
      </c>
      <c r="F28" s="102"/>
      <c r="G28" s="6" t="str">
        <f t="shared" si="44"/>
        <v/>
      </c>
      <c r="H28" s="102"/>
      <c r="I28" s="103"/>
      <c r="J28" s="56"/>
      <c r="K28" s="6" t="str">
        <f t="shared" si="45"/>
        <v/>
      </c>
      <c r="L28" s="55"/>
      <c r="M28" s="6" t="str">
        <f t="shared" si="46"/>
        <v/>
      </c>
      <c r="N28" s="55"/>
      <c r="O28" s="59"/>
      <c r="P28" s="55"/>
      <c r="Q28" s="6" t="str">
        <f t="shared" si="47"/>
        <v/>
      </c>
      <c r="R28" s="55"/>
      <c r="S28" s="6" t="str">
        <f t="shared" si="48"/>
        <v/>
      </c>
      <c r="T28" s="55"/>
      <c r="U28" s="58"/>
      <c r="V28" s="56"/>
      <c r="W28" s="6" t="str">
        <f t="shared" si="49"/>
        <v/>
      </c>
      <c r="X28" s="55"/>
      <c r="Y28" s="6" t="str">
        <f t="shared" si="50"/>
        <v/>
      </c>
      <c r="Z28" s="55"/>
      <c r="AA28" s="59"/>
      <c r="AB28" s="102">
        <v>1</v>
      </c>
      <c r="AC28" s="6">
        <f t="shared" si="51"/>
        <v>14</v>
      </c>
      <c r="AD28" s="102">
        <v>1</v>
      </c>
      <c r="AE28" s="6">
        <f t="shared" si="52"/>
        <v>14</v>
      </c>
      <c r="AF28" s="102">
        <v>2</v>
      </c>
      <c r="AG28" s="103" t="s">
        <v>72</v>
      </c>
      <c r="AH28" s="56"/>
      <c r="AI28" s="6" t="str">
        <f t="shared" si="72"/>
        <v/>
      </c>
      <c r="AJ28" s="55"/>
      <c r="AK28" s="6" t="str">
        <f t="shared" si="54"/>
        <v/>
      </c>
      <c r="AL28" s="55"/>
      <c r="AM28" s="59"/>
      <c r="AN28" s="331"/>
      <c r="AO28" s="6" t="str">
        <f t="shared" si="55"/>
        <v/>
      </c>
      <c r="AP28" s="336"/>
      <c r="AQ28" s="6" t="str">
        <f t="shared" si="56"/>
        <v/>
      </c>
      <c r="AR28" s="302"/>
      <c r="AS28" s="303"/>
      <c r="AT28" s="55"/>
      <c r="AU28" s="6" t="str">
        <f t="shared" si="57"/>
        <v/>
      </c>
      <c r="AV28" s="55"/>
      <c r="AW28" s="6" t="str">
        <f t="shared" si="58"/>
        <v/>
      </c>
      <c r="AX28" s="55"/>
      <c r="AY28" s="55"/>
      <c r="AZ28" s="7">
        <f t="shared" si="59"/>
        <v>1</v>
      </c>
      <c r="BA28" s="6">
        <f t="shared" si="60"/>
        <v>14</v>
      </c>
      <c r="BB28" s="230">
        <f t="shared" si="61"/>
        <v>1</v>
      </c>
      <c r="BC28" s="6">
        <f t="shared" si="62"/>
        <v>14</v>
      </c>
      <c r="BD28" s="230">
        <f t="shared" si="63"/>
        <v>2</v>
      </c>
      <c r="BE28" s="9">
        <f t="shared" si="21"/>
        <v>2</v>
      </c>
      <c r="BF28" s="238"/>
      <c r="BG28" s="281"/>
    </row>
    <row r="29" spans="1:59" s="265" customFormat="1" ht="15.75" customHeight="1" x14ac:dyDescent="0.25">
      <c r="A29" s="243"/>
      <c r="B29" s="51" t="s">
        <v>31</v>
      </c>
      <c r="C29" s="244" t="s">
        <v>30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6">
        <v>1</v>
      </c>
      <c r="AC29" s="6">
        <f t="shared" si="51"/>
        <v>14</v>
      </c>
      <c r="AD29" s="55">
        <v>1</v>
      </c>
      <c r="AE29" s="6">
        <f t="shared" si="52"/>
        <v>14</v>
      </c>
      <c r="AF29" s="55">
        <v>2</v>
      </c>
      <c r="AG29" s="59" t="s">
        <v>72</v>
      </c>
      <c r="AH29" s="56"/>
      <c r="AI29" s="6" t="str">
        <f t="shared" si="72"/>
        <v/>
      </c>
      <c r="AJ29" s="55"/>
      <c r="AK29" s="6" t="str">
        <f t="shared" si="54"/>
        <v/>
      </c>
      <c r="AL29" s="55"/>
      <c r="AM29" s="59"/>
      <c r="AN29" s="56"/>
      <c r="AO29" s="6" t="str">
        <f t="shared" si="55"/>
        <v/>
      </c>
      <c r="AP29" s="57"/>
      <c r="AQ29" s="6" t="str">
        <f t="shared" si="56"/>
        <v/>
      </c>
      <c r="AR29" s="57"/>
      <c r="AS29" s="60"/>
      <c r="AT29" s="55"/>
      <c r="AU29" s="6" t="str">
        <f t="shared" si="57"/>
        <v/>
      </c>
      <c r="AV29" s="55"/>
      <c r="AW29" s="6" t="str">
        <f t="shared" si="58"/>
        <v/>
      </c>
      <c r="AX29" s="55"/>
      <c r="AY29" s="273"/>
      <c r="AZ29" s="7">
        <f t="shared" si="59"/>
        <v>1</v>
      </c>
      <c r="BA29" s="6">
        <f t="shared" si="60"/>
        <v>14</v>
      </c>
      <c r="BB29" s="230">
        <f t="shared" si="61"/>
        <v>1</v>
      </c>
      <c r="BC29" s="6">
        <f t="shared" si="62"/>
        <v>14</v>
      </c>
      <c r="BD29" s="8">
        <f t="shared" si="63"/>
        <v>2</v>
      </c>
      <c r="BE29" s="9">
        <f t="shared" si="21"/>
        <v>2</v>
      </c>
      <c r="BF29" s="238"/>
      <c r="BG29" s="238"/>
    </row>
    <row r="30" spans="1:59" s="265" customFormat="1" ht="15.75" customHeight="1" x14ac:dyDescent="0.25">
      <c r="A30" s="243"/>
      <c r="B30" s="51" t="s">
        <v>31</v>
      </c>
      <c r="C30" s="244" t="s">
        <v>88</v>
      </c>
      <c r="D30" s="102"/>
      <c r="E30" s="6"/>
      <c r="F30" s="102"/>
      <c r="G30" s="6"/>
      <c r="H30" s="102"/>
      <c r="I30" s="103"/>
      <c r="J30" s="56"/>
      <c r="K30" s="6"/>
      <c r="L30" s="55"/>
      <c r="M30" s="6"/>
      <c r="N30" s="55"/>
      <c r="O30" s="59"/>
      <c r="P30" s="55"/>
      <c r="Q30" s="6"/>
      <c r="R30" s="55"/>
      <c r="S30" s="6"/>
      <c r="T30" s="55"/>
      <c r="U30" s="58"/>
      <c r="V30" s="56"/>
      <c r="W30" s="6"/>
      <c r="X30" s="55"/>
      <c r="Y30" s="6"/>
      <c r="Z30" s="55"/>
      <c r="AA30" s="59"/>
      <c r="AB30" s="55"/>
      <c r="AC30" s="6" t="str">
        <f t="shared" si="51"/>
        <v/>
      </c>
      <c r="AD30" s="55"/>
      <c r="AE30" s="6" t="str">
        <f t="shared" si="52"/>
        <v/>
      </c>
      <c r="AF30" s="55"/>
      <c r="AG30" s="58"/>
      <c r="AH30" s="56">
        <v>1</v>
      </c>
      <c r="AI30" s="6">
        <f t="shared" si="72"/>
        <v>14</v>
      </c>
      <c r="AJ30" s="55">
        <v>1</v>
      </c>
      <c r="AK30" s="6">
        <f t="shared" si="54"/>
        <v>14</v>
      </c>
      <c r="AL30" s="55">
        <v>2</v>
      </c>
      <c r="AM30" s="59" t="s">
        <v>72</v>
      </c>
      <c r="AN30" s="56"/>
      <c r="AO30" s="6" t="str">
        <f t="shared" si="55"/>
        <v/>
      </c>
      <c r="AP30" s="57"/>
      <c r="AQ30" s="6" t="str">
        <f t="shared" si="56"/>
        <v/>
      </c>
      <c r="AR30" s="57"/>
      <c r="AS30" s="60"/>
      <c r="AT30" s="55"/>
      <c r="AU30" s="6" t="str">
        <f t="shared" si="57"/>
        <v/>
      </c>
      <c r="AV30" s="55"/>
      <c r="AW30" s="6" t="str">
        <f t="shared" si="58"/>
        <v/>
      </c>
      <c r="AX30" s="55"/>
      <c r="AY30" s="273"/>
      <c r="AZ30" s="7">
        <f t="shared" si="59"/>
        <v>1</v>
      </c>
      <c r="BA30" s="6">
        <f t="shared" si="60"/>
        <v>14</v>
      </c>
      <c r="BB30" s="230">
        <f t="shared" si="61"/>
        <v>1</v>
      </c>
      <c r="BC30" s="6">
        <f t="shared" si="62"/>
        <v>14</v>
      </c>
      <c r="BD30" s="8">
        <f t="shared" si="63"/>
        <v>2</v>
      </c>
      <c r="BE30" s="9">
        <f t="shared" si="21"/>
        <v>2</v>
      </c>
      <c r="BF30" s="238"/>
      <c r="BG30" s="238"/>
    </row>
    <row r="31" spans="1:59" s="265" customFormat="1" ht="15.75" customHeight="1" x14ac:dyDescent="0.25">
      <c r="A31" s="243"/>
      <c r="B31" s="51" t="s">
        <v>31</v>
      </c>
      <c r="C31" s="300" t="s">
        <v>237</v>
      </c>
      <c r="D31" s="102"/>
      <c r="E31" s="6"/>
      <c r="F31" s="102"/>
      <c r="G31" s="6"/>
      <c r="H31" s="102"/>
      <c r="I31" s="103"/>
      <c r="J31" s="56"/>
      <c r="K31" s="6"/>
      <c r="L31" s="55"/>
      <c r="M31" s="6"/>
      <c r="N31" s="55"/>
      <c r="O31" s="59"/>
      <c r="P31" s="55"/>
      <c r="Q31" s="6"/>
      <c r="R31" s="55"/>
      <c r="S31" s="6"/>
      <c r="T31" s="55"/>
      <c r="U31" s="58"/>
      <c r="V31" s="56"/>
      <c r="W31" s="6"/>
      <c r="X31" s="55"/>
      <c r="Y31" s="6"/>
      <c r="Z31" s="55"/>
      <c r="AA31" s="59"/>
      <c r="AB31" s="55"/>
      <c r="AC31" s="6" t="str">
        <f t="shared" si="51"/>
        <v/>
      </c>
      <c r="AD31" s="55"/>
      <c r="AE31" s="6" t="str">
        <f t="shared" si="52"/>
        <v/>
      </c>
      <c r="AF31" s="55"/>
      <c r="AG31" s="58"/>
      <c r="AH31" s="56">
        <v>1</v>
      </c>
      <c r="AI31" s="6">
        <f t="shared" si="72"/>
        <v>14</v>
      </c>
      <c r="AJ31" s="55">
        <v>1</v>
      </c>
      <c r="AK31" s="6">
        <f t="shared" si="54"/>
        <v>14</v>
      </c>
      <c r="AL31" s="55">
        <v>2</v>
      </c>
      <c r="AM31" s="59" t="s">
        <v>72</v>
      </c>
      <c r="AN31" s="56"/>
      <c r="AO31" s="6" t="str">
        <f t="shared" si="55"/>
        <v/>
      </c>
      <c r="AP31" s="57"/>
      <c r="AQ31" s="6" t="str">
        <f t="shared" si="56"/>
        <v/>
      </c>
      <c r="AR31" s="57"/>
      <c r="AS31" s="60"/>
      <c r="AT31" s="55"/>
      <c r="AU31" s="6" t="str">
        <f t="shared" si="57"/>
        <v/>
      </c>
      <c r="AV31" s="55"/>
      <c r="AW31" s="6" t="str">
        <f t="shared" si="58"/>
        <v/>
      </c>
      <c r="AX31" s="55"/>
      <c r="AY31" s="286"/>
      <c r="AZ31" s="7">
        <f t="shared" si="59"/>
        <v>1</v>
      </c>
      <c r="BA31" s="6">
        <f t="shared" si="60"/>
        <v>14</v>
      </c>
      <c r="BB31" s="230">
        <f t="shared" si="61"/>
        <v>1</v>
      </c>
      <c r="BC31" s="6">
        <f t="shared" si="62"/>
        <v>14</v>
      </c>
      <c r="BD31" s="8">
        <f t="shared" si="63"/>
        <v>2</v>
      </c>
      <c r="BE31" s="9">
        <f t="shared" si="21"/>
        <v>2</v>
      </c>
      <c r="BF31" s="238"/>
      <c r="BG31" s="238"/>
    </row>
    <row r="32" spans="1:59" s="265" customFormat="1" ht="15.75" customHeight="1" x14ac:dyDescent="0.25">
      <c r="A32" s="243"/>
      <c r="B32" s="51" t="s">
        <v>31</v>
      </c>
      <c r="C32" s="300" t="s">
        <v>335</v>
      </c>
      <c r="D32" s="102"/>
      <c r="E32" s="6"/>
      <c r="F32" s="102"/>
      <c r="G32" s="6"/>
      <c r="H32" s="102"/>
      <c r="I32" s="103"/>
      <c r="J32" s="56"/>
      <c r="K32" s="6"/>
      <c r="L32" s="55"/>
      <c r="M32" s="6"/>
      <c r="N32" s="55"/>
      <c r="O32" s="59"/>
      <c r="P32" s="55"/>
      <c r="Q32" s="6"/>
      <c r="R32" s="55"/>
      <c r="S32" s="6"/>
      <c r="T32" s="55"/>
      <c r="U32" s="58"/>
      <c r="V32" s="56"/>
      <c r="W32" s="6"/>
      <c r="X32" s="55"/>
      <c r="Y32" s="6"/>
      <c r="Z32" s="55"/>
      <c r="AA32" s="59"/>
      <c r="AB32" s="55"/>
      <c r="AC32" s="6"/>
      <c r="AD32" s="55"/>
      <c r="AE32" s="6"/>
      <c r="AF32" s="55"/>
      <c r="AG32" s="58"/>
      <c r="AH32" s="56"/>
      <c r="AI32" s="6"/>
      <c r="AJ32" s="55"/>
      <c r="AK32" s="6"/>
      <c r="AL32" s="55"/>
      <c r="AM32" s="59"/>
      <c r="AN32" s="56">
        <v>1</v>
      </c>
      <c r="AO32" s="6">
        <f t="shared" si="55"/>
        <v>14</v>
      </c>
      <c r="AP32" s="57">
        <v>1</v>
      </c>
      <c r="AQ32" s="6">
        <f t="shared" si="56"/>
        <v>14</v>
      </c>
      <c r="AR32" s="57">
        <v>2</v>
      </c>
      <c r="AS32" s="60" t="s">
        <v>72</v>
      </c>
      <c r="AT32" s="55"/>
      <c r="AU32" s="6" t="str">
        <f t="shared" si="57"/>
        <v/>
      </c>
      <c r="AV32" s="55"/>
      <c r="AW32" s="6" t="str">
        <f t="shared" si="58"/>
        <v/>
      </c>
      <c r="AX32" s="55"/>
      <c r="AY32" s="286"/>
      <c r="AZ32" s="7">
        <f t="shared" si="59"/>
        <v>1</v>
      </c>
      <c r="BA32" s="6">
        <f t="shared" si="60"/>
        <v>14</v>
      </c>
      <c r="BB32" s="230">
        <f t="shared" si="61"/>
        <v>1</v>
      </c>
      <c r="BC32" s="6">
        <f t="shared" si="62"/>
        <v>14</v>
      </c>
      <c r="BD32" s="8">
        <f t="shared" si="63"/>
        <v>2</v>
      </c>
      <c r="BE32" s="9">
        <f t="shared" si="21"/>
        <v>2</v>
      </c>
      <c r="BF32" s="238"/>
      <c r="BG32" s="238"/>
    </row>
    <row r="33" spans="1:59" s="265" customFormat="1" ht="15.75" customHeight="1" x14ac:dyDescent="0.25">
      <c r="A33" s="243"/>
      <c r="B33" s="51" t="s">
        <v>31</v>
      </c>
      <c r="C33" s="300"/>
      <c r="D33" s="102"/>
      <c r="E33" s="6" t="str">
        <f t="shared" ref="E33" si="83">IF(D33*14=0,"",D33*14)</f>
        <v/>
      </c>
      <c r="F33" s="102"/>
      <c r="G33" s="6" t="str">
        <f t="shared" ref="G33" si="84">IF(F33*14=0,"",F33*14)</f>
        <v/>
      </c>
      <c r="H33" s="102"/>
      <c r="I33" s="103"/>
      <c r="J33" s="56"/>
      <c r="K33" s="6" t="str">
        <f t="shared" ref="K33" si="85">IF(J33*14=0,"",J33*14)</f>
        <v/>
      </c>
      <c r="L33" s="55"/>
      <c r="M33" s="6" t="str">
        <f t="shared" ref="M33" si="86">IF(L33*14=0,"",L33*14)</f>
        <v/>
      </c>
      <c r="N33" s="55"/>
      <c r="O33" s="59"/>
      <c r="P33" s="55"/>
      <c r="Q33" s="6" t="str">
        <f t="shared" ref="Q33" si="87">IF(P33*14=0,"",P33*14)</f>
        <v/>
      </c>
      <c r="R33" s="55"/>
      <c r="S33" s="6" t="str">
        <f t="shared" ref="S33" si="88">IF(R33*14=0,"",R33*14)</f>
        <v/>
      </c>
      <c r="T33" s="55"/>
      <c r="U33" s="58"/>
      <c r="V33" s="56"/>
      <c r="W33" s="6" t="str">
        <f t="shared" ref="W33" si="89">IF(V33*14=0,"",V33*14)</f>
        <v/>
      </c>
      <c r="X33" s="55"/>
      <c r="Y33" s="6" t="str">
        <f t="shared" ref="Y33" si="90">IF(X33*14=0,"",X33*14)</f>
        <v/>
      </c>
      <c r="Z33" s="55"/>
      <c r="AA33" s="59"/>
      <c r="AB33" s="55"/>
      <c r="AC33" s="6" t="str">
        <f t="shared" si="51"/>
        <v/>
      </c>
      <c r="AD33" s="55"/>
      <c r="AE33" s="6" t="str">
        <f t="shared" si="52"/>
        <v/>
      </c>
      <c r="AF33" s="55"/>
      <c r="AG33" s="58"/>
      <c r="AH33" s="56"/>
      <c r="AI33" s="6" t="str">
        <f t="shared" si="72"/>
        <v/>
      </c>
      <c r="AJ33" s="55"/>
      <c r="AK33" s="6" t="str">
        <f t="shared" si="54"/>
        <v/>
      </c>
      <c r="AL33" s="55"/>
      <c r="AM33" s="59"/>
      <c r="AN33" s="298"/>
      <c r="AO33" s="6" t="str">
        <f t="shared" si="55"/>
        <v/>
      </c>
      <c r="AP33" s="302"/>
      <c r="AQ33" s="6" t="str">
        <f t="shared" si="56"/>
        <v/>
      </c>
      <c r="AR33" s="302"/>
      <c r="AS33" s="303"/>
      <c r="AT33" s="273"/>
      <c r="AU33" s="6" t="str">
        <f t="shared" si="57"/>
        <v/>
      </c>
      <c r="AV33" s="273"/>
      <c r="AW33" s="6" t="str">
        <f t="shared" si="58"/>
        <v/>
      </c>
      <c r="AX33" s="273"/>
      <c r="AY33" s="286"/>
      <c r="AZ33" s="7" t="str">
        <f t="shared" si="59"/>
        <v/>
      </c>
      <c r="BA33" s="6" t="str">
        <f t="shared" si="60"/>
        <v/>
      </c>
      <c r="BB33" s="230" t="str">
        <f t="shared" si="61"/>
        <v/>
      </c>
      <c r="BC33" s="6" t="str">
        <f t="shared" si="62"/>
        <v/>
      </c>
      <c r="BD33" s="8" t="str">
        <f t="shared" si="63"/>
        <v/>
      </c>
      <c r="BE33" s="9" t="str">
        <f t="shared" si="21"/>
        <v/>
      </c>
      <c r="BF33" s="238"/>
      <c r="BG33" s="238"/>
    </row>
    <row r="34" spans="1:59" s="121" customFormat="1" ht="15.75" customHeight="1" thickBot="1" x14ac:dyDescent="0.35">
      <c r="A34" s="183"/>
      <c r="B34" s="11"/>
      <c r="C34" s="366" t="s">
        <v>51</v>
      </c>
      <c r="D34" s="348">
        <f>SUM(D12:D33)</f>
        <v>0</v>
      </c>
      <c r="E34" s="132">
        <f>SUM(E12:E33)</f>
        <v>0</v>
      </c>
      <c r="F34" s="132">
        <f>SUM(F12:F33)</f>
        <v>0</v>
      </c>
      <c r="G34" s="132">
        <f>SUM(G12:G33)</f>
        <v>0</v>
      </c>
      <c r="H34" s="132">
        <f>SUM(H12:H33)</f>
        <v>0</v>
      </c>
      <c r="I34" s="190" t="s">
        <v>17</v>
      </c>
      <c r="J34" s="132">
        <f>SUM(J12:J33)</f>
        <v>0</v>
      </c>
      <c r="K34" s="132">
        <f>SUM(K12:K33)</f>
        <v>0</v>
      </c>
      <c r="L34" s="132">
        <f>SUM(L12:L33)</f>
        <v>0</v>
      </c>
      <c r="M34" s="132">
        <f>SUM(M12:M33)</f>
        <v>0</v>
      </c>
      <c r="N34" s="132">
        <f>SUM(N12:N33)</f>
        <v>0</v>
      </c>
      <c r="O34" s="190" t="s">
        <v>17</v>
      </c>
      <c r="P34" s="132">
        <f>SUM(P12:P33)</f>
        <v>0</v>
      </c>
      <c r="Q34" s="132">
        <f>SUM(Q12:Q33)</f>
        <v>0</v>
      </c>
      <c r="R34" s="132">
        <f>SUM(R12:R33)</f>
        <v>0</v>
      </c>
      <c r="S34" s="132">
        <f>SUM(S12:S33)</f>
        <v>0</v>
      </c>
      <c r="T34" s="132">
        <f>SUM(T12:T33)</f>
        <v>0</v>
      </c>
      <c r="U34" s="190" t="s">
        <v>17</v>
      </c>
      <c r="V34" s="132">
        <f>SUM(V12:V33)</f>
        <v>0</v>
      </c>
      <c r="W34" s="132">
        <f>SUM(W12:W33)</f>
        <v>0</v>
      </c>
      <c r="X34" s="132">
        <f>SUM(X12:X33)</f>
        <v>0</v>
      </c>
      <c r="Y34" s="132">
        <f>SUM(Y12:Y33)</f>
        <v>0</v>
      </c>
      <c r="Z34" s="132">
        <f>SUM(Z12:Z33)</f>
        <v>0</v>
      </c>
      <c r="AA34" s="190" t="s">
        <v>17</v>
      </c>
      <c r="AB34" s="132">
        <f>SUM(AB12:AB33)</f>
        <v>10</v>
      </c>
      <c r="AC34" s="132">
        <f>SUM(AC12:AC33)</f>
        <v>140</v>
      </c>
      <c r="AD34" s="132">
        <f>SUM(AD12:AD33)</f>
        <v>12</v>
      </c>
      <c r="AE34" s="132">
        <f>SUM(AE12:AE33)</f>
        <v>168</v>
      </c>
      <c r="AF34" s="132">
        <f>SUM(AF12:AF33)</f>
        <v>22</v>
      </c>
      <c r="AG34" s="190" t="s">
        <v>17</v>
      </c>
      <c r="AH34" s="132">
        <f>SUM(AH12:AH33)</f>
        <v>10</v>
      </c>
      <c r="AI34" s="132">
        <f>SUM(AI12:AI33)</f>
        <v>140</v>
      </c>
      <c r="AJ34" s="132">
        <f>SUM(AJ12:AJ33)</f>
        <v>14</v>
      </c>
      <c r="AK34" s="132">
        <f>SUM(AK12:AK33)</f>
        <v>196</v>
      </c>
      <c r="AL34" s="132">
        <f>SUM(AL12:AL33)</f>
        <v>26</v>
      </c>
      <c r="AM34" s="190" t="s">
        <v>17</v>
      </c>
      <c r="AN34" s="132">
        <f>SUM(AN12:AN33)</f>
        <v>10</v>
      </c>
      <c r="AO34" s="132">
        <f>SUM(AO12:AO33)</f>
        <v>140</v>
      </c>
      <c r="AP34" s="132">
        <f>SUM(AP12:AP33)</f>
        <v>17</v>
      </c>
      <c r="AQ34" s="132">
        <f>SUM(AQ12:AQ33)</f>
        <v>238</v>
      </c>
      <c r="AR34" s="132">
        <f>SUM(AR12:AR33)</f>
        <v>31</v>
      </c>
      <c r="AS34" s="190" t="s">
        <v>17</v>
      </c>
      <c r="AT34" s="132">
        <f>SUM(AT12:AT33)</f>
        <v>0</v>
      </c>
      <c r="AU34" s="132">
        <f>SUM(AU12:AU33)</f>
        <v>0</v>
      </c>
      <c r="AV34" s="132">
        <f>SUM(AV12:AV33)</f>
        <v>38</v>
      </c>
      <c r="AW34" s="132">
        <f>SUM(AW12:AW33)</f>
        <v>532</v>
      </c>
      <c r="AX34" s="132">
        <f>SUM(AX12:AX33)</f>
        <v>17</v>
      </c>
      <c r="AY34" s="349" t="s">
        <v>17</v>
      </c>
      <c r="AZ34" s="348">
        <f t="shared" ref="AZ34:BE34" si="91">SUM(AZ12:AZ33)</f>
        <v>30</v>
      </c>
      <c r="BA34" s="132">
        <f t="shared" si="91"/>
        <v>420</v>
      </c>
      <c r="BB34" s="132">
        <f t="shared" si="91"/>
        <v>81</v>
      </c>
      <c r="BC34" s="132">
        <f t="shared" si="91"/>
        <v>1134</v>
      </c>
      <c r="BD34" s="132">
        <f t="shared" si="91"/>
        <v>96</v>
      </c>
      <c r="BE34" s="351">
        <f t="shared" si="91"/>
        <v>111</v>
      </c>
      <c r="BF34" s="238"/>
      <c r="BG34" s="238"/>
    </row>
    <row r="35" spans="1:59" s="121" customFormat="1" ht="15.75" customHeight="1" thickBot="1" x14ac:dyDescent="0.35">
      <c r="A35" s="171"/>
      <c r="B35" s="172"/>
      <c r="C35" s="119" t="s">
        <v>41</v>
      </c>
      <c r="D35" s="120">
        <f>D10+D34</f>
        <v>0</v>
      </c>
      <c r="E35" s="120">
        <f>E10+E34</f>
        <v>0</v>
      </c>
      <c r="F35" s="120">
        <f>F10+F34</f>
        <v>30</v>
      </c>
      <c r="G35" s="120">
        <f>G10+G34</f>
        <v>600</v>
      </c>
      <c r="H35" s="120">
        <f>H10+H34</f>
        <v>27</v>
      </c>
      <c r="I35" s="191" t="s">
        <v>17</v>
      </c>
      <c r="J35" s="120">
        <f>J10+J34</f>
        <v>16</v>
      </c>
      <c r="K35" s="120">
        <f>K10+K34</f>
        <v>224</v>
      </c>
      <c r="L35" s="120">
        <f>L10+L34</f>
        <v>17</v>
      </c>
      <c r="M35" s="120">
        <f>M10+M34</f>
        <v>238</v>
      </c>
      <c r="N35" s="120">
        <f>N10+N34</f>
        <v>27</v>
      </c>
      <c r="O35" s="191" t="s">
        <v>17</v>
      </c>
      <c r="P35" s="120">
        <f>P10+P34</f>
        <v>10</v>
      </c>
      <c r="Q35" s="120">
        <f>Q10+Q34</f>
        <v>140</v>
      </c>
      <c r="R35" s="120">
        <f>R10+R34</f>
        <v>21</v>
      </c>
      <c r="S35" s="120">
        <f>S10+S34</f>
        <v>304</v>
      </c>
      <c r="T35" s="120">
        <f>T10+T34</f>
        <v>31</v>
      </c>
      <c r="U35" s="191" t="s">
        <v>17</v>
      </c>
      <c r="V35" s="120">
        <f>V10+V34</f>
        <v>14</v>
      </c>
      <c r="W35" s="120">
        <f>W10+W34</f>
        <v>196</v>
      </c>
      <c r="X35" s="120">
        <f>X10+X34</f>
        <v>18</v>
      </c>
      <c r="Y35" s="120">
        <f>Y10+Y34</f>
        <v>252</v>
      </c>
      <c r="Z35" s="120">
        <f>Z10+Z34</f>
        <v>33</v>
      </c>
      <c r="AA35" s="191" t="s">
        <v>17</v>
      </c>
      <c r="AB35" s="120">
        <f>AB10+AB34</f>
        <v>13</v>
      </c>
      <c r="AC35" s="120">
        <f>AC10+AC34</f>
        <v>182</v>
      </c>
      <c r="AD35" s="120">
        <f>AD10+AD34</f>
        <v>18</v>
      </c>
      <c r="AE35" s="120">
        <f>AE10+AE34</f>
        <v>252</v>
      </c>
      <c r="AF35" s="120">
        <f>AF10+AF34</f>
        <v>30</v>
      </c>
      <c r="AG35" s="191" t="s">
        <v>17</v>
      </c>
      <c r="AH35" s="120">
        <f>AH10+AH34</f>
        <v>12</v>
      </c>
      <c r="AI35" s="120">
        <f>AI10+AI34</f>
        <v>168</v>
      </c>
      <c r="AJ35" s="120">
        <f>AJ10+AJ34</f>
        <v>18</v>
      </c>
      <c r="AK35" s="120">
        <f>AK10+AK34</f>
        <v>252</v>
      </c>
      <c r="AL35" s="120">
        <f>AL10+AL34</f>
        <v>32</v>
      </c>
      <c r="AM35" s="191" t="s">
        <v>17</v>
      </c>
      <c r="AN35" s="120">
        <f>AN10+AN34</f>
        <v>10</v>
      </c>
      <c r="AO35" s="120">
        <f>AO10+AO34</f>
        <v>140</v>
      </c>
      <c r="AP35" s="120">
        <f>AP10+AP34</f>
        <v>19</v>
      </c>
      <c r="AQ35" s="120">
        <f>AQ10+AQ34</f>
        <v>266</v>
      </c>
      <c r="AR35" s="120">
        <f>AR10+AR34</f>
        <v>33</v>
      </c>
      <c r="AS35" s="191" t="s">
        <v>17</v>
      </c>
      <c r="AT35" s="120">
        <f>AT10+AT34</f>
        <v>0</v>
      </c>
      <c r="AU35" s="120">
        <f>AU10+AU34</f>
        <v>0</v>
      </c>
      <c r="AV35" s="120">
        <f>AV10+AV34</f>
        <v>40</v>
      </c>
      <c r="AW35" s="120">
        <f>AW10+AW34</f>
        <v>560</v>
      </c>
      <c r="AX35" s="120">
        <f>AX10+AX34</f>
        <v>27</v>
      </c>
      <c r="AY35" s="191" t="s">
        <v>17</v>
      </c>
      <c r="AZ35" s="133">
        <f t="shared" ref="AZ35:BE35" si="92">AZ10+AZ34</f>
        <v>75</v>
      </c>
      <c r="BA35" s="133">
        <f t="shared" si="92"/>
        <v>1050</v>
      </c>
      <c r="BB35" s="133">
        <f t="shared" si="92"/>
        <v>181</v>
      </c>
      <c r="BC35" s="133">
        <f t="shared" si="92"/>
        <v>2534</v>
      </c>
      <c r="BD35" s="133">
        <f t="shared" si="92"/>
        <v>240</v>
      </c>
      <c r="BE35" s="352">
        <f t="shared" si="92"/>
        <v>254</v>
      </c>
      <c r="BF35" s="238"/>
      <c r="BG35" s="238"/>
    </row>
    <row r="36" spans="1:59" ht="18.75" customHeight="1" x14ac:dyDescent="0.3">
      <c r="A36" s="134"/>
      <c r="B36" s="135"/>
      <c r="C36" s="367" t="s">
        <v>16</v>
      </c>
      <c r="D36" s="454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6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458"/>
      <c r="AZ36" s="456"/>
      <c r="BA36" s="457"/>
      <c r="BB36" s="457"/>
      <c r="BC36" s="457"/>
      <c r="BD36" s="457"/>
      <c r="BE36" s="458"/>
      <c r="BF36" s="353"/>
      <c r="BG36" s="184"/>
    </row>
    <row r="37" spans="1:59" s="95" customFormat="1" ht="15.75" customHeight="1" x14ac:dyDescent="0.25">
      <c r="A37" s="50" t="s">
        <v>331</v>
      </c>
      <c r="B37" s="53" t="s">
        <v>15</v>
      </c>
      <c r="C37" s="52" t="s">
        <v>181</v>
      </c>
      <c r="D37" s="102"/>
      <c r="E37" s="6" t="str">
        <f t="shared" ref="E37:E39" si="93">IF(D37*14=0,"",D37*14)</f>
        <v/>
      </c>
      <c r="F37" s="102"/>
      <c r="G37" s="6" t="str">
        <f t="shared" ref="G37:G39" si="94">IF(F37*14=0,"",F37*14)</f>
        <v/>
      </c>
      <c r="H37" s="102"/>
      <c r="I37" s="103"/>
      <c r="J37" s="56"/>
      <c r="K37" s="6" t="str">
        <f t="shared" ref="K37:K39" si="95">IF(J37*14=0,"",J37*14)</f>
        <v/>
      </c>
      <c r="L37" s="55"/>
      <c r="M37" s="6" t="str">
        <f t="shared" ref="M37:M39" si="96">IF(L37*14=0,"",L37*14)</f>
        <v/>
      </c>
      <c r="N37" s="55"/>
      <c r="O37" s="59"/>
      <c r="P37" s="55"/>
      <c r="Q37" s="6" t="str">
        <f t="shared" ref="Q37:Q39" si="97">IF(P37*14=0,"",P37*14)</f>
        <v/>
      </c>
      <c r="R37" s="55"/>
      <c r="S37" s="6" t="str">
        <f t="shared" ref="S37:S39" si="98">IF(R37*14=0,"",R37*14)</f>
        <v/>
      </c>
      <c r="T37" s="55"/>
      <c r="U37" s="58"/>
      <c r="V37" s="56"/>
      <c r="W37" s="6" t="str">
        <f t="shared" ref="W37:W39" si="99">IF(V37*14=0,"",V37*14)</f>
        <v/>
      </c>
      <c r="X37" s="55"/>
      <c r="Y37" s="6" t="str">
        <f t="shared" ref="Y37:Y39" si="100">IF(X37*14=0,"",X37*14)</f>
        <v/>
      </c>
      <c r="Z37" s="55"/>
      <c r="AA37" s="59"/>
      <c r="AB37" s="55"/>
      <c r="AC37" s="6" t="str">
        <f t="shared" ref="AC37:AC39" si="101">IF(AB37*14=0,"",AB37*14)</f>
        <v/>
      </c>
      <c r="AD37" s="55"/>
      <c r="AE37" s="6" t="str">
        <f t="shared" ref="AE37:AE39" si="102">IF(AD37*14=0,"",AD37*14)</f>
        <v/>
      </c>
      <c r="AF37" s="55"/>
      <c r="AG37" s="58"/>
      <c r="AH37" s="56"/>
      <c r="AI37" s="6" t="str">
        <f t="shared" ref="AI37:AI39" si="103">IF(AH37*14=0,"",AH37*14)</f>
        <v/>
      </c>
      <c r="AJ37" s="55"/>
      <c r="AK37" s="6" t="str">
        <f t="shared" ref="AK37:AK39" si="104">IF(AJ37*14=0,"",AJ37*14)</f>
        <v/>
      </c>
      <c r="AL37" s="55"/>
      <c r="AM37" s="59"/>
      <c r="AN37" s="56"/>
      <c r="AO37" s="6" t="str">
        <f t="shared" ref="AO37:AO39" si="105">IF(AN37*14=0,"",AN37*14)</f>
        <v/>
      </c>
      <c r="AP37" s="57"/>
      <c r="AQ37" s="6" t="str">
        <f t="shared" ref="AQ37:AQ39" si="106">IF(AP37*14=0,"",AP37*14)</f>
        <v/>
      </c>
      <c r="AR37" s="57"/>
      <c r="AS37" s="60"/>
      <c r="AT37" s="55"/>
      <c r="AU37" s="6" t="str">
        <f t="shared" ref="AU37:AU39" si="107">IF(AT37*14=0,"",AT37*14)</f>
        <v/>
      </c>
      <c r="AV37" s="55"/>
      <c r="AW37" s="6" t="str">
        <f t="shared" ref="AW37:AW39" si="108">IF(AV37*14=0,"",AV37*14)</f>
        <v/>
      </c>
      <c r="AX37" s="55"/>
      <c r="AY37" s="55"/>
      <c r="AZ37" s="7" t="str">
        <f t="shared" ref="AZ37:AZ39" si="109"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 t="shared" ref="BB37:BB39" si="110"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1" t="s">
        <v>17</v>
      </c>
      <c r="BE37" s="9" t="str">
        <f t="shared" ref="BE37:BE39" si="111">IF(D37+F37+L37+J37+P37+R37+V37+X37+AB37+AD37+AH37+AJ37+AN37+AP37+AT37+AV37=0,"",D37+F37+L37+J37+P37+R37+V37+X37+AB37+AD37+AH37+AJ37+AN37+AP37+AT37+AV37)</f>
        <v/>
      </c>
      <c r="BF37" s="354" t="s">
        <v>124</v>
      </c>
      <c r="BG37" s="281" t="s">
        <v>130</v>
      </c>
    </row>
    <row r="38" spans="1:59" s="95" customFormat="1" ht="15.75" customHeight="1" x14ac:dyDescent="0.25">
      <c r="A38" s="50" t="s">
        <v>336</v>
      </c>
      <c r="B38" s="53" t="s">
        <v>15</v>
      </c>
      <c r="C38" s="52" t="s">
        <v>182</v>
      </c>
      <c r="D38" s="102"/>
      <c r="E38" s="6" t="str">
        <f t="shared" si="93"/>
        <v/>
      </c>
      <c r="F38" s="102"/>
      <c r="G38" s="6" t="str">
        <f t="shared" si="94"/>
        <v/>
      </c>
      <c r="H38" s="102"/>
      <c r="I38" s="103"/>
      <c r="J38" s="56"/>
      <c r="K38" s="6" t="str">
        <f t="shared" si="95"/>
        <v/>
      </c>
      <c r="L38" s="55"/>
      <c r="M38" s="6" t="str">
        <f t="shared" si="96"/>
        <v/>
      </c>
      <c r="N38" s="55"/>
      <c r="O38" s="59"/>
      <c r="P38" s="55"/>
      <c r="Q38" s="6" t="str">
        <f t="shared" si="97"/>
        <v/>
      </c>
      <c r="R38" s="55"/>
      <c r="S38" s="6" t="str">
        <f t="shared" si="98"/>
        <v/>
      </c>
      <c r="T38" s="55"/>
      <c r="U38" s="58"/>
      <c r="V38" s="56"/>
      <c r="W38" s="6" t="str">
        <f t="shared" si="99"/>
        <v/>
      </c>
      <c r="X38" s="55"/>
      <c r="Y38" s="6" t="str">
        <f t="shared" si="100"/>
        <v/>
      </c>
      <c r="Z38" s="55"/>
      <c r="AA38" s="59"/>
      <c r="AB38" s="55"/>
      <c r="AC38" s="6" t="str">
        <f t="shared" si="101"/>
        <v/>
      </c>
      <c r="AD38" s="55"/>
      <c r="AE38" s="6" t="str">
        <f t="shared" si="102"/>
        <v/>
      </c>
      <c r="AF38" s="55"/>
      <c r="AG38" s="58"/>
      <c r="AH38" s="56"/>
      <c r="AI38" s="6" t="str">
        <f t="shared" si="103"/>
        <v/>
      </c>
      <c r="AJ38" s="55"/>
      <c r="AK38" s="6" t="str">
        <f t="shared" si="104"/>
        <v/>
      </c>
      <c r="AL38" s="55"/>
      <c r="AM38" s="59"/>
      <c r="AN38" s="56"/>
      <c r="AO38" s="6" t="str">
        <f t="shared" si="105"/>
        <v/>
      </c>
      <c r="AP38" s="57"/>
      <c r="AQ38" s="6" t="str">
        <f t="shared" si="106"/>
        <v/>
      </c>
      <c r="AR38" s="57"/>
      <c r="AS38" s="60"/>
      <c r="AT38" s="55"/>
      <c r="AU38" s="6" t="str">
        <f t="shared" si="107"/>
        <v/>
      </c>
      <c r="AV38" s="55"/>
      <c r="AW38" s="6" t="str">
        <f t="shared" si="108"/>
        <v/>
      </c>
      <c r="AX38" s="55"/>
      <c r="AY38" s="55"/>
      <c r="AZ38" s="7" t="str">
        <f t="shared" si="109"/>
        <v/>
      </c>
      <c r="BA38" s="16" t="str">
        <f>IF((P38+V38+AB38+AH38+AN38+AT38)*14=0,"",(P38+V38+AB38+AH38+AN38+AT38)*14)</f>
        <v/>
      </c>
      <c r="BB38" s="8" t="str">
        <f t="shared" si="110"/>
        <v/>
      </c>
      <c r="BC38" s="6" t="str">
        <f>IF((L38+F38+R38+X38+AD38+AJ38+AP38+AV38)*14=0,"",(L38+F38+R38+X38+AD38+AJ38+AP38+AV38)*14)</f>
        <v/>
      </c>
      <c r="BD38" s="61" t="s">
        <v>17</v>
      </c>
      <c r="BE38" s="9" t="str">
        <f t="shared" si="111"/>
        <v/>
      </c>
      <c r="BF38" s="354" t="s">
        <v>124</v>
      </c>
      <c r="BG38" s="281" t="s">
        <v>128</v>
      </c>
    </row>
    <row r="39" spans="1:59" s="95" customFormat="1" ht="15.75" customHeight="1" thickBot="1" x14ac:dyDescent="0.3">
      <c r="A39" s="96"/>
      <c r="B39" s="53" t="s">
        <v>15</v>
      </c>
      <c r="C39" s="52"/>
      <c r="D39" s="102"/>
      <c r="E39" s="6" t="str">
        <f t="shared" si="93"/>
        <v/>
      </c>
      <c r="F39" s="102"/>
      <c r="G39" s="6" t="str">
        <f t="shared" si="94"/>
        <v/>
      </c>
      <c r="H39" s="102"/>
      <c r="I39" s="103"/>
      <c r="J39" s="56"/>
      <c r="K39" s="6" t="str">
        <f t="shared" si="95"/>
        <v/>
      </c>
      <c r="L39" s="55"/>
      <c r="M39" s="6" t="str">
        <f t="shared" si="96"/>
        <v/>
      </c>
      <c r="N39" s="55"/>
      <c r="O39" s="59"/>
      <c r="P39" s="55"/>
      <c r="Q39" s="6" t="str">
        <f t="shared" si="97"/>
        <v/>
      </c>
      <c r="R39" s="55"/>
      <c r="S39" s="6" t="str">
        <f t="shared" si="98"/>
        <v/>
      </c>
      <c r="T39" s="55"/>
      <c r="U39" s="58"/>
      <c r="V39" s="56"/>
      <c r="W39" s="6" t="str">
        <f t="shared" si="99"/>
        <v/>
      </c>
      <c r="X39" s="55"/>
      <c r="Y39" s="6" t="str">
        <f t="shared" si="100"/>
        <v/>
      </c>
      <c r="Z39" s="55"/>
      <c r="AA39" s="59"/>
      <c r="AB39" s="55"/>
      <c r="AC39" s="6" t="str">
        <f t="shared" si="101"/>
        <v/>
      </c>
      <c r="AD39" s="55"/>
      <c r="AE39" s="6" t="str">
        <f t="shared" si="102"/>
        <v/>
      </c>
      <c r="AF39" s="55"/>
      <c r="AG39" s="58"/>
      <c r="AH39" s="56"/>
      <c r="AI39" s="6" t="str">
        <f t="shared" si="103"/>
        <v/>
      </c>
      <c r="AJ39" s="55"/>
      <c r="AK39" s="6" t="str">
        <f t="shared" si="104"/>
        <v/>
      </c>
      <c r="AL39" s="55"/>
      <c r="AM39" s="59"/>
      <c r="AN39" s="56"/>
      <c r="AO39" s="6" t="str">
        <f t="shared" si="105"/>
        <v/>
      </c>
      <c r="AP39" s="57"/>
      <c r="AQ39" s="6" t="str">
        <f t="shared" si="106"/>
        <v/>
      </c>
      <c r="AR39" s="57"/>
      <c r="AS39" s="60"/>
      <c r="AT39" s="55"/>
      <c r="AU39" s="6" t="str">
        <f t="shared" si="107"/>
        <v/>
      </c>
      <c r="AV39" s="55"/>
      <c r="AW39" s="6" t="str">
        <f t="shared" si="108"/>
        <v/>
      </c>
      <c r="AX39" s="55"/>
      <c r="AY39" s="55"/>
      <c r="AZ39" s="7" t="str">
        <f t="shared" si="109"/>
        <v/>
      </c>
      <c r="BA39" s="16" t="str">
        <f>IF((P39+V39+AB39+AH39+AN39+AT39)*14=0,"",(P39+V39+AB39+AH39+AN39+AT39)*14)</f>
        <v/>
      </c>
      <c r="BB39" s="8" t="str">
        <f t="shared" si="110"/>
        <v/>
      </c>
      <c r="BC39" s="16" t="str">
        <f>IF((L39+F39+R39+X39+AD39+AJ39+AP39+AV39)*14=0,"",(L39+F39+R39+X39+AD39+AJ39+AP39+AV39)*14)</f>
        <v/>
      </c>
      <c r="BD39" s="61" t="s">
        <v>17</v>
      </c>
      <c r="BE39" s="355" t="str">
        <f t="shared" si="111"/>
        <v/>
      </c>
      <c r="BF39" s="354"/>
      <c r="BG39" s="246"/>
    </row>
    <row r="40" spans="1:59" ht="15.75" customHeight="1" thickBot="1" x14ac:dyDescent="0.35">
      <c r="A40" s="137"/>
      <c r="B40" s="138"/>
      <c r="C40" s="139" t="s">
        <v>18</v>
      </c>
      <c r="D40" s="140">
        <f>SUM(D37:D39)</f>
        <v>0</v>
      </c>
      <c r="E40" s="141" t="str">
        <f>IF(D40*14=0,"",D40*14)</f>
        <v/>
      </c>
      <c r="F40" s="142">
        <f>SUM(F37:F39)</f>
        <v>0</v>
      </c>
      <c r="G40" s="141" t="str">
        <f>IF(F40*14=0,"",F40*14)</f>
        <v/>
      </c>
      <c r="H40" s="143" t="s">
        <v>17</v>
      </c>
      <c r="I40" s="144" t="s">
        <v>17</v>
      </c>
      <c r="J40" s="145">
        <f>SUM(J37:J39)</f>
        <v>0</v>
      </c>
      <c r="K40" s="141" t="str">
        <f>IF(J40*14=0,"",J40*14)</f>
        <v/>
      </c>
      <c r="L40" s="142">
        <f>SUM(L37:L39)</f>
        <v>0</v>
      </c>
      <c r="M40" s="141" t="str">
        <f>IF(L40*14=0,"",L40*14)</f>
        <v/>
      </c>
      <c r="N40" s="143" t="s">
        <v>17</v>
      </c>
      <c r="O40" s="144" t="s">
        <v>17</v>
      </c>
      <c r="P40" s="140">
        <f>SUM(P37:P39)</f>
        <v>0</v>
      </c>
      <c r="Q40" s="141" t="str">
        <f>IF(P40*14=0,"",P40*14)</f>
        <v/>
      </c>
      <c r="R40" s="142">
        <f>SUM(R37:R39)</f>
        <v>0</v>
      </c>
      <c r="S40" s="141" t="str">
        <f>IF(R40*14=0,"",R40*14)</f>
        <v/>
      </c>
      <c r="T40" s="146" t="s">
        <v>17</v>
      </c>
      <c r="U40" s="144" t="s">
        <v>17</v>
      </c>
      <c r="V40" s="145">
        <f>SUM(V37:V39)</f>
        <v>0</v>
      </c>
      <c r="W40" s="141" t="str">
        <f>IF(V40*14=0,"",V40*14)</f>
        <v/>
      </c>
      <c r="X40" s="142">
        <f>SUM(X37:X39)</f>
        <v>0</v>
      </c>
      <c r="Y40" s="141" t="str">
        <f>IF(X40*14=0,"",X40*14)</f>
        <v/>
      </c>
      <c r="Z40" s="143" t="s">
        <v>17</v>
      </c>
      <c r="AA40" s="144" t="s">
        <v>17</v>
      </c>
      <c r="AB40" s="140">
        <f>SUM(AB37:AB39)</f>
        <v>0</v>
      </c>
      <c r="AC40" s="141" t="str">
        <f>IF(AB40*14=0,"",AB40*14)</f>
        <v/>
      </c>
      <c r="AD40" s="142">
        <f>SUM(AD37:AD39)</f>
        <v>0</v>
      </c>
      <c r="AE40" s="141" t="str">
        <f>IF(AD40*14=0,"",AD40*14)</f>
        <v/>
      </c>
      <c r="AF40" s="143" t="s">
        <v>17</v>
      </c>
      <c r="AG40" s="144" t="s">
        <v>17</v>
      </c>
      <c r="AH40" s="145">
        <f>SUM(AH37:AH39)</f>
        <v>0</v>
      </c>
      <c r="AI40" s="141" t="str">
        <f>IF(AH40*14=0,"",AH40*14)</f>
        <v/>
      </c>
      <c r="AJ40" s="142">
        <f>SUM(AJ37:AJ39)</f>
        <v>0</v>
      </c>
      <c r="AK40" s="141" t="str">
        <f>IF(AJ40*14=0,"",AJ40*14)</f>
        <v/>
      </c>
      <c r="AL40" s="143" t="s">
        <v>17</v>
      </c>
      <c r="AM40" s="144" t="s">
        <v>17</v>
      </c>
      <c r="AN40" s="140">
        <f>SUM(AN37:AN39)</f>
        <v>0</v>
      </c>
      <c r="AO40" s="141" t="str">
        <f>IF(AN40*14=0,"",AN40*14)</f>
        <v/>
      </c>
      <c r="AP40" s="142">
        <f>SUM(AP37:AP39)</f>
        <v>0</v>
      </c>
      <c r="AQ40" s="141" t="str">
        <f>IF(AP40*14=0,"",AP40*14)</f>
        <v/>
      </c>
      <c r="AR40" s="146" t="s">
        <v>17</v>
      </c>
      <c r="AS40" s="144" t="s">
        <v>17</v>
      </c>
      <c r="AT40" s="145">
        <f>SUM(AT37:AT39)</f>
        <v>0</v>
      </c>
      <c r="AU40" s="141"/>
      <c r="AV40" s="142">
        <f>SUM(AV37:AV39)</f>
        <v>0</v>
      </c>
      <c r="AW40" s="141" t="str">
        <f>IF(AV40*14=0,"",AV40*14)</f>
        <v/>
      </c>
      <c r="AX40" s="143" t="s">
        <v>17</v>
      </c>
      <c r="AY40" s="144" t="s">
        <v>17</v>
      </c>
      <c r="AZ40" s="147" t="str">
        <f>IF(D40+J40+P40+V40=0,"",D40+J40+P40+V40)</f>
        <v/>
      </c>
      <c r="BA40" s="209" t="str">
        <f>IF((P40+V40+AB40+AH40+AN40+AT40)*14=0,"",(P40+V40+AB40+AH40+AN40+AT40)*14)</f>
        <v/>
      </c>
      <c r="BB40" s="241" t="str">
        <f>IF(F40+L40+R40+X40=0,"",F40+L40+R40+X40)</f>
        <v/>
      </c>
      <c r="BC40" s="242" t="str">
        <f>IF((L40+F40+R40+X40+AD40+AJ40+AP40+AV40)*14=0,"",(L40+F40+R40+X40+AD40+AJ40+AP40+AV40)*14)</f>
        <v/>
      </c>
      <c r="BD40" s="143" t="s">
        <v>17</v>
      </c>
      <c r="BE40" s="148" t="s">
        <v>40</v>
      </c>
      <c r="BF40" s="238"/>
      <c r="BG40" s="238"/>
    </row>
    <row r="41" spans="1:59" ht="15.75" customHeight="1" thickBot="1" x14ac:dyDescent="0.35">
      <c r="A41" s="239"/>
      <c r="B41" s="150"/>
      <c r="C41" s="151" t="s">
        <v>42</v>
      </c>
      <c r="D41" s="152">
        <f>D35+D40</f>
        <v>0</v>
      </c>
      <c r="E41" s="153">
        <v>0</v>
      </c>
      <c r="F41" s="154">
        <f>F35+F40</f>
        <v>30</v>
      </c>
      <c r="G41" s="153">
        <f>IF(F41*14=0,"",F41*14)</f>
        <v>420</v>
      </c>
      <c r="H41" s="155" t="s">
        <v>17</v>
      </c>
      <c r="I41" s="156" t="s">
        <v>17</v>
      </c>
      <c r="J41" s="157">
        <f>J35+J40</f>
        <v>16</v>
      </c>
      <c r="K41" s="153">
        <f>IF(J41*14=0,"",J41*14)</f>
        <v>224</v>
      </c>
      <c r="L41" s="154">
        <f>L35+L40</f>
        <v>17</v>
      </c>
      <c r="M41" s="153">
        <f>IF(L41*14=0,"",L41*14)</f>
        <v>238</v>
      </c>
      <c r="N41" s="155" t="s">
        <v>17</v>
      </c>
      <c r="O41" s="156" t="s">
        <v>17</v>
      </c>
      <c r="P41" s="152">
        <f>P35+P40</f>
        <v>10</v>
      </c>
      <c r="Q41" s="153">
        <f>IF(P41*14=0,"",P41*14)</f>
        <v>140</v>
      </c>
      <c r="R41" s="154">
        <f>R35+R40</f>
        <v>21</v>
      </c>
      <c r="S41" s="153">
        <f>IF(R41*14=0,"",R41*14)</f>
        <v>294</v>
      </c>
      <c r="T41" s="158" t="s">
        <v>17</v>
      </c>
      <c r="U41" s="156" t="s">
        <v>17</v>
      </c>
      <c r="V41" s="157">
        <f>V35+V40</f>
        <v>14</v>
      </c>
      <c r="W41" s="153">
        <f>IF(V41*14=0,"",V41*14)</f>
        <v>196</v>
      </c>
      <c r="X41" s="154">
        <f>X35+X40</f>
        <v>18</v>
      </c>
      <c r="Y41" s="153">
        <f>IF(X41*14=0,"",X41*14)</f>
        <v>252</v>
      </c>
      <c r="Z41" s="155" t="s">
        <v>17</v>
      </c>
      <c r="AA41" s="156" t="s">
        <v>17</v>
      </c>
      <c r="AB41" s="152">
        <f>AB35+AB40</f>
        <v>13</v>
      </c>
      <c r="AC41" s="153">
        <f>IF(AB41*14=0,"",AB41*14)</f>
        <v>182</v>
      </c>
      <c r="AD41" s="154">
        <f>AD35+AD40</f>
        <v>18</v>
      </c>
      <c r="AE41" s="153">
        <f>IF(AD41*14=0,"",AD41*14)</f>
        <v>252</v>
      </c>
      <c r="AF41" s="155" t="s">
        <v>17</v>
      </c>
      <c r="AG41" s="156" t="s">
        <v>17</v>
      </c>
      <c r="AH41" s="157">
        <f>AH35+AH40</f>
        <v>12</v>
      </c>
      <c r="AI41" s="153">
        <f>IF(AH41*14=0,"",AH41*14)</f>
        <v>168</v>
      </c>
      <c r="AJ41" s="154">
        <f>AJ35+AJ40</f>
        <v>18</v>
      </c>
      <c r="AK41" s="153">
        <f>IF(AJ41*14=0,"",AJ41*14)</f>
        <v>252</v>
      </c>
      <c r="AL41" s="155" t="s">
        <v>17</v>
      </c>
      <c r="AM41" s="156" t="s">
        <v>17</v>
      </c>
      <c r="AN41" s="152">
        <f>AN35+AN40</f>
        <v>10</v>
      </c>
      <c r="AO41" s="153">
        <f>IF(AN41*14=0,"",AN41*14)</f>
        <v>140</v>
      </c>
      <c r="AP41" s="154">
        <f>AP35+AP40</f>
        <v>19</v>
      </c>
      <c r="AQ41" s="153">
        <f>IF(AP41*14=0,"",AP41*14)</f>
        <v>266</v>
      </c>
      <c r="AR41" s="158" t="s">
        <v>17</v>
      </c>
      <c r="AS41" s="156" t="s">
        <v>17</v>
      </c>
      <c r="AT41" s="157">
        <f>AT35+AT40</f>
        <v>0</v>
      </c>
      <c r="AU41" s="153" t="str">
        <f>IF(AU35*14=0,"",AU40*14)</f>
        <v/>
      </c>
      <c r="AV41" s="154">
        <f>AV35+AV40</f>
        <v>40</v>
      </c>
      <c r="AW41" s="153">
        <f>IF(AV41*14=0,"",AV41*14)</f>
        <v>560</v>
      </c>
      <c r="AX41" s="155" t="s">
        <v>17</v>
      </c>
      <c r="AY41" s="156" t="s">
        <v>17</v>
      </c>
      <c r="AZ41" s="377">
        <f>IF(D41+J41+P41+V41+AB41+AN41+AT41+AH41=0,"",D41+J41+P41+V41+AB41+AN41+AT41+AH41)</f>
        <v>75</v>
      </c>
      <c r="BA41" s="378">
        <f>IF((D41+J41+P41+V41+AB41+AH41+AN41+AT41)*14=0,"",(D41+J41+P41+V41+AB41+AH41+AN41+AT41)*14)</f>
        <v>1050</v>
      </c>
      <c r="BB41" s="378">
        <f>IF(F41+L41+R41+X41+AD41+AP41+AV41+AJ41=0,"",F41+L41+R41+X41+AD41+AP41+AV41+AJ41)</f>
        <v>181</v>
      </c>
      <c r="BC41" s="378">
        <f>IF(G41+M41+S41+Y41+AE41+AQ41+AW41+AK41=0,"",G41+M41+S41+Y41+AE41+AQ41+AW41+AK41)</f>
        <v>2534</v>
      </c>
      <c r="BD41" s="155" t="s">
        <v>17</v>
      </c>
      <c r="BE41" s="379" t="s">
        <v>40</v>
      </c>
      <c r="BF41" s="238"/>
      <c r="BG41" s="238"/>
    </row>
    <row r="42" spans="1:59" ht="15.75" customHeight="1" thickTop="1" x14ac:dyDescent="0.3">
      <c r="A42" s="159"/>
      <c r="B42" s="205"/>
      <c r="C42" s="160"/>
      <c r="D42" s="454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71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2"/>
      <c r="AW42" s="472"/>
      <c r="AX42" s="472"/>
      <c r="AY42" s="473"/>
      <c r="AZ42" s="454"/>
      <c r="BA42" s="455"/>
      <c r="BB42" s="455"/>
      <c r="BC42" s="455"/>
      <c r="BD42" s="455"/>
      <c r="BE42" s="474"/>
      <c r="BF42" s="353"/>
      <c r="BG42" s="184"/>
    </row>
    <row r="43" spans="1:59" s="112" customFormat="1" ht="9.9499999999999993" customHeight="1" x14ac:dyDescent="0.2">
      <c r="A43" s="475"/>
      <c r="B43" s="476"/>
      <c r="C43" s="476"/>
      <c r="D43" s="476"/>
      <c r="E43" s="476"/>
      <c r="F43" s="476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476"/>
      <c r="U43" s="476"/>
      <c r="V43" s="476"/>
      <c r="W43" s="476"/>
      <c r="X43" s="476"/>
      <c r="Y43" s="476"/>
      <c r="Z43" s="476"/>
      <c r="AA43" s="476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2"/>
      <c r="AX43" s="232"/>
      <c r="AY43" s="232"/>
      <c r="AZ43" s="161"/>
      <c r="BA43" s="162"/>
      <c r="BB43" s="162"/>
      <c r="BC43" s="162"/>
      <c r="BD43" s="162"/>
      <c r="BE43" s="163"/>
    </row>
    <row r="44" spans="1:59" s="112" customFormat="1" ht="15.75" customHeight="1" x14ac:dyDescent="0.2">
      <c r="A44" s="477" t="s">
        <v>20</v>
      </c>
      <c r="B44" s="478"/>
      <c r="C44" s="478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161"/>
      <c r="BA44" s="162"/>
      <c r="BB44" s="162"/>
      <c r="BC44" s="162"/>
      <c r="BD44" s="162"/>
      <c r="BE44" s="163"/>
    </row>
    <row r="45" spans="1:59" s="112" customFormat="1" ht="15.75" customHeight="1" x14ac:dyDescent="0.3">
      <c r="A45" s="164"/>
      <c r="B45" s="98"/>
      <c r="C45" s="165" t="s">
        <v>21</v>
      </c>
      <c r="D45" s="31"/>
      <c r="E45" s="32"/>
      <c r="F45" s="32"/>
      <c r="G45" s="32"/>
      <c r="H45" s="8"/>
      <c r="I45" s="33" t="str">
        <f>IF(COUNTIF(I12:I42,"A")=0,"",COUNTIF(I12:I42,"A"))</f>
        <v/>
      </c>
      <c r="J45" s="31"/>
      <c r="K45" s="32"/>
      <c r="L45" s="32"/>
      <c r="M45" s="32"/>
      <c r="N45" s="8"/>
      <c r="O45" s="33" t="str">
        <f>IF(COUNTIF(O12:O42,"A")=0,"",COUNTIF(O12:O42,"A"))</f>
        <v/>
      </c>
      <c r="P45" s="31"/>
      <c r="Q45" s="32"/>
      <c r="R45" s="32"/>
      <c r="S45" s="32"/>
      <c r="T45" s="8"/>
      <c r="U45" s="33" t="str">
        <f>IF(COUNTIF(U12:U42,"A")=0,"",COUNTIF(U12:U42,"A"))</f>
        <v/>
      </c>
      <c r="V45" s="31"/>
      <c r="W45" s="32"/>
      <c r="X45" s="32"/>
      <c r="Y45" s="32"/>
      <c r="Z45" s="8"/>
      <c r="AA45" s="33" t="str">
        <f>IF(COUNTIF(AA12:AA42,"A")=0,"",COUNTIF(AA12:AA42,"A"))</f>
        <v/>
      </c>
      <c r="AB45" s="31"/>
      <c r="AC45" s="32"/>
      <c r="AD45" s="32"/>
      <c r="AE45" s="32"/>
      <c r="AF45" s="8"/>
      <c r="AG45" s="33" t="str">
        <f>IF(COUNTIF(AG12:AG42,"A")=0,"",COUNTIF(AG12:AG42,"A"))</f>
        <v/>
      </c>
      <c r="AH45" s="31"/>
      <c r="AI45" s="32"/>
      <c r="AJ45" s="32"/>
      <c r="AK45" s="32"/>
      <c r="AL45" s="8"/>
      <c r="AM45" s="33" t="str">
        <f>IF(COUNTIF(AM12:AM42,"A")=0,"",COUNTIF(AM12:AM42,"A"))</f>
        <v/>
      </c>
      <c r="AN45" s="31"/>
      <c r="AO45" s="32"/>
      <c r="AP45" s="32"/>
      <c r="AQ45" s="32"/>
      <c r="AR45" s="8"/>
      <c r="AS45" s="33" t="str">
        <f>IF(COUNTIF(AS12:AS42,"A")=0,"",COUNTIF(AS12:AS42,"A"))</f>
        <v/>
      </c>
      <c r="AT45" s="31"/>
      <c r="AU45" s="32"/>
      <c r="AV45" s="32"/>
      <c r="AW45" s="32"/>
      <c r="AX45" s="8"/>
      <c r="AY45" s="33" t="str">
        <f>IF(COUNTIF(AY12:AY42,"A")=0,"",COUNTIF(AY12:AY42,"A"))</f>
        <v/>
      </c>
      <c r="AZ45" s="34"/>
      <c r="BA45" s="32"/>
      <c r="BB45" s="32"/>
      <c r="BC45" s="32"/>
      <c r="BD45" s="8"/>
      <c r="BE45" s="85" t="str">
        <f t="shared" ref="BE45:BE57" si="112">IF(SUM(I45:AY45)=0,"",SUM(I45:AY45))</f>
        <v/>
      </c>
    </row>
    <row r="46" spans="1:59" s="112" customFormat="1" ht="15.75" customHeight="1" x14ac:dyDescent="0.3">
      <c r="A46" s="164"/>
      <c r="B46" s="98"/>
      <c r="C46" s="165" t="s">
        <v>22</v>
      </c>
      <c r="D46" s="31"/>
      <c r="E46" s="32"/>
      <c r="F46" s="32"/>
      <c r="G46" s="32"/>
      <c r="H46" s="8"/>
      <c r="I46" s="33" t="str">
        <f>IF(COUNTIF(I12:I42,"B")=0,"",COUNTIF(I12:I42,"B"))</f>
        <v/>
      </c>
      <c r="J46" s="31"/>
      <c r="K46" s="32"/>
      <c r="L46" s="32"/>
      <c r="M46" s="32"/>
      <c r="N46" s="8"/>
      <c r="O46" s="33" t="str">
        <f>IF(COUNTIF(O12:O42,"B")=0,"",COUNTIF(O12:O42,"B"))</f>
        <v/>
      </c>
      <c r="P46" s="31"/>
      <c r="Q46" s="32"/>
      <c r="R46" s="32"/>
      <c r="S46" s="32"/>
      <c r="T46" s="8"/>
      <c r="U46" s="33" t="str">
        <f>IF(COUNTIF(U12:U42,"B")=0,"",COUNTIF(U12:U42,"B"))</f>
        <v/>
      </c>
      <c r="V46" s="31"/>
      <c r="W46" s="32"/>
      <c r="X46" s="32"/>
      <c r="Y46" s="32"/>
      <c r="Z46" s="8"/>
      <c r="AA46" s="33" t="str">
        <f>IF(COUNTIF(AA12:AA42,"B")=0,"",COUNTIF(AA12:AA42,"B"))</f>
        <v/>
      </c>
      <c r="AB46" s="31"/>
      <c r="AC46" s="32"/>
      <c r="AD46" s="32"/>
      <c r="AE46" s="32"/>
      <c r="AF46" s="8"/>
      <c r="AG46" s="33" t="str">
        <f>IF(COUNTIF(AG12:AG42,"B")=0,"",COUNTIF(AG12:AG42,"B"))</f>
        <v/>
      </c>
      <c r="AH46" s="31"/>
      <c r="AI46" s="32"/>
      <c r="AJ46" s="32"/>
      <c r="AK46" s="32"/>
      <c r="AL46" s="8"/>
      <c r="AM46" s="33" t="str">
        <f>IF(COUNTIF(AM12:AM42,"B")=0,"",COUNTIF(AM12:AM42,"B"))</f>
        <v/>
      </c>
      <c r="AN46" s="31"/>
      <c r="AO46" s="32"/>
      <c r="AP46" s="32"/>
      <c r="AQ46" s="32"/>
      <c r="AR46" s="8"/>
      <c r="AS46" s="33" t="str">
        <f>IF(COUNTIF(AS12:AS42,"B")=0,"",COUNTIF(AS12:AS42,"B"))</f>
        <v/>
      </c>
      <c r="AT46" s="31"/>
      <c r="AU46" s="32"/>
      <c r="AV46" s="32"/>
      <c r="AW46" s="32"/>
      <c r="AX46" s="8"/>
      <c r="AY46" s="33" t="str">
        <f>IF(COUNTIF(AY12:AY42,"B")=0,"",COUNTIF(AY12:AY42,"B"))</f>
        <v/>
      </c>
      <c r="AZ46" s="34"/>
      <c r="BA46" s="32"/>
      <c r="BB46" s="32"/>
      <c r="BC46" s="32"/>
      <c r="BD46" s="8"/>
      <c r="BE46" s="85" t="str">
        <f t="shared" si="112"/>
        <v/>
      </c>
    </row>
    <row r="47" spans="1:59" s="112" customFormat="1" ht="15.75" customHeight="1" x14ac:dyDescent="0.3">
      <c r="A47" s="164"/>
      <c r="B47" s="98"/>
      <c r="C47" s="165" t="s">
        <v>57</v>
      </c>
      <c r="D47" s="31"/>
      <c r="E47" s="32"/>
      <c r="F47" s="32"/>
      <c r="G47" s="32"/>
      <c r="H47" s="8"/>
      <c r="I47" s="33" t="str">
        <f>IF(COUNTIF(I12:I42,"ÉÉ")=0,"",COUNTIF(I12:I42,"ÉÉ"))</f>
        <v/>
      </c>
      <c r="J47" s="31"/>
      <c r="K47" s="32"/>
      <c r="L47" s="32"/>
      <c r="M47" s="32"/>
      <c r="N47" s="8"/>
      <c r="O47" s="33" t="str">
        <f>IF(COUNTIF(O12:O42,"ÉÉ")=0,"",COUNTIF(O12:O42,"ÉÉ"))</f>
        <v/>
      </c>
      <c r="P47" s="31"/>
      <c r="Q47" s="32"/>
      <c r="R47" s="32"/>
      <c r="S47" s="32"/>
      <c r="T47" s="8"/>
      <c r="U47" s="33" t="str">
        <f>IF(COUNTIF(U12:U42,"ÉÉ")=0,"",COUNTIF(U12:U42,"ÉÉ"))</f>
        <v/>
      </c>
      <c r="V47" s="31"/>
      <c r="W47" s="32"/>
      <c r="X47" s="32"/>
      <c r="Y47" s="32"/>
      <c r="Z47" s="8"/>
      <c r="AA47" s="33" t="str">
        <f>IF(COUNTIF(AA12:AA42,"ÉÉ")=0,"",COUNTIF(AA12:AA42,"ÉÉ"))</f>
        <v/>
      </c>
      <c r="AB47" s="31"/>
      <c r="AC47" s="32"/>
      <c r="AD47" s="32"/>
      <c r="AE47" s="32"/>
      <c r="AF47" s="8"/>
      <c r="AG47" s="33">
        <f>IF(COUNTIF(AG12:AG42,"ÉÉ")=0,"",COUNTIF(AG12:AG42,"ÉÉ"))</f>
        <v>3</v>
      </c>
      <c r="AH47" s="31"/>
      <c r="AI47" s="32"/>
      <c r="AJ47" s="32"/>
      <c r="AK47" s="32"/>
      <c r="AL47" s="8"/>
      <c r="AM47" s="33">
        <f>IF(COUNTIF(AM12:AM42,"ÉÉ")=0,"",COUNTIF(AM12:AM42,"ÉÉ"))</f>
        <v>7</v>
      </c>
      <c r="AN47" s="31"/>
      <c r="AO47" s="32"/>
      <c r="AP47" s="32"/>
      <c r="AQ47" s="32"/>
      <c r="AR47" s="8"/>
      <c r="AS47" s="33">
        <f>IF(COUNTIF(AS12:AS42,"ÉÉ")=0,"",COUNTIF(AS12:AS42,"ÉÉ"))</f>
        <v>3</v>
      </c>
      <c r="AT47" s="31"/>
      <c r="AU47" s="32"/>
      <c r="AV47" s="32"/>
      <c r="AW47" s="32"/>
      <c r="AX47" s="8"/>
      <c r="AY47" s="33" t="str">
        <f>IF(COUNTIF(AY12:AY42,"ÉÉ")=0,"",COUNTIF(AY12:AY42,"ÉÉ"))</f>
        <v/>
      </c>
      <c r="AZ47" s="34"/>
      <c r="BA47" s="32"/>
      <c r="BB47" s="32"/>
      <c r="BC47" s="32"/>
      <c r="BD47" s="8"/>
      <c r="BE47" s="85">
        <f t="shared" si="112"/>
        <v>13</v>
      </c>
    </row>
    <row r="48" spans="1:59" s="112" customFormat="1" ht="15.75" customHeight="1" x14ac:dyDescent="0.3">
      <c r="A48" s="164"/>
      <c r="B48" s="98"/>
      <c r="C48" s="165" t="s">
        <v>58</v>
      </c>
      <c r="D48" s="86"/>
      <c r="E48" s="87"/>
      <c r="F48" s="87"/>
      <c r="G48" s="87"/>
      <c r="H48" s="88"/>
      <c r="I48" s="33" t="str">
        <f>IF(COUNTIF(I12:I42,"ÉÉ(Z)")=0,"",COUNTIF(I12:I42,"ÉÉ(Z)"))</f>
        <v/>
      </c>
      <c r="J48" s="86"/>
      <c r="K48" s="87"/>
      <c r="L48" s="87"/>
      <c r="M48" s="87"/>
      <c r="N48" s="88"/>
      <c r="O48" s="33" t="str">
        <f>IF(COUNTIF(O12:O42,"ÉÉ(Z)")=0,"",COUNTIF(O12:O42,"ÉÉ(Z)"))</f>
        <v/>
      </c>
      <c r="P48" s="86"/>
      <c r="Q48" s="87"/>
      <c r="R48" s="87"/>
      <c r="S48" s="87"/>
      <c r="T48" s="88"/>
      <c r="U48" s="33" t="str">
        <f>IF(COUNTIF(U12:U42,"ÉÉ(Z)")=0,"",COUNTIF(U12:U42,"ÉÉ(Z)"))</f>
        <v/>
      </c>
      <c r="V48" s="86"/>
      <c r="W48" s="87"/>
      <c r="X48" s="87"/>
      <c r="Y48" s="87"/>
      <c r="Z48" s="88"/>
      <c r="AA48" s="33" t="str">
        <f>IF(COUNTIF(AA12:AA42,"ÉÉ(Z)")=0,"",COUNTIF(AA12:AA42,"ÉÉ(Z)"))</f>
        <v/>
      </c>
      <c r="AB48" s="86"/>
      <c r="AC48" s="87"/>
      <c r="AD48" s="87"/>
      <c r="AE48" s="87"/>
      <c r="AF48" s="88"/>
      <c r="AG48" s="33" t="str">
        <f>IF(COUNTIF(AG12:AG42,"ÉÉ(Z)")=0,"",COUNTIF(AG12:AG42,"ÉÉ(Z)"))</f>
        <v/>
      </c>
      <c r="AH48" s="86"/>
      <c r="AI48" s="87"/>
      <c r="AJ48" s="87"/>
      <c r="AK48" s="87"/>
      <c r="AL48" s="88"/>
      <c r="AM48" s="33" t="str">
        <f>IF(COUNTIF(AM12:AM42,"ÉÉ(Z)")=0,"",COUNTIF(AM12:AM42,"ÉÉ(Z)"))</f>
        <v/>
      </c>
      <c r="AN48" s="86"/>
      <c r="AO48" s="87"/>
      <c r="AP48" s="87"/>
      <c r="AQ48" s="87"/>
      <c r="AR48" s="88"/>
      <c r="AS48" s="33">
        <f>IF(COUNTIF(AS12:AS42,"ÉÉ(Z)")=0,"",COUNTIF(AS12:AS42,"ÉÉ(Z)"))</f>
        <v>1</v>
      </c>
      <c r="AT48" s="86"/>
      <c r="AU48" s="87"/>
      <c r="AV48" s="87"/>
      <c r="AW48" s="87"/>
      <c r="AX48" s="88"/>
      <c r="AY48" s="33" t="str">
        <f>IF(COUNTIF(AY12:AY42,"ÉÉ(Z)")=0,"",COUNTIF(AY12:AY42,"ÉÉ(Z)"))</f>
        <v/>
      </c>
      <c r="AZ48" s="89"/>
      <c r="BA48" s="87"/>
      <c r="BB48" s="87"/>
      <c r="BC48" s="87"/>
      <c r="BD48" s="88"/>
      <c r="BE48" s="85">
        <f t="shared" si="112"/>
        <v>1</v>
      </c>
    </row>
    <row r="49" spans="1:57" s="112" customFormat="1" ht="15.75" customHeight="1" x14ac:dyDescent="0.3">
      <c r="A49" s="164"/>
      <c r="B49" s="98"/>
      <c r="C49" s="165" t="s">
        <v>59</v>
      </c>
      <c r="D49" s="31"/>
      <c r="E49" s="32"/>
      <c r="F49" s="32"/>
      <c r="G49" s="32"/>
      <c r="H49" s="8"/>
      <c r="I49" s="33" t="str">
        <f>IF(COUNTIF(I12:I42,"GYJ")=0,"",COUNTIF(I12:I42,"GYJ"))</f>
        <v/>
      </c>
      <c r="J49" s="31"/>
      <c r="K49" s="32"/>
      <c r="L49" s="32"/>
      <c r="M49" s="32"/>
      <c r="N49" s="8"/>
      <c r="O49" s="33" t="str">
        <f>IF(COUNTIF(O12:O42,"GYJ")=0,"",COUNTIF(O12:O42,"GYJ"))</f>
        <v/>
      </c>
      <c r="P49" s="31"/>
      <c r="Q49" s="32"/>
      <c r="R49" s="32"/>
      <c r="S49" s="32"/>
      <c r="T49" s="8"/>
      <c r="U49" s="33" t="str">
        <f>IF(COUNTIF(U12:U42,"GYJ")=0,"",COUNTIF(U12:U42,"GYJ"))</f>
        <v/>
      </c>
      <c r="V49" s="31"/>
      <c r="W49" s="32"/>
      <c r="X49" s="32"/>
      <c r="Y49" s="32"/>
      <c r="Z49" s="8"/>
      <c r="AA49" s="33" t="str">
        <f>IF(COUNTIF(AA12:AA42,"GYJ")=0,"",COUNTIF(AA12:AA42,"GYJ"))</f>
        <v/>
      </c>
      <c r="AB49" s="31"/>
      <c r="AC49" s="32"/>
      <c r="AD49" s="32"/>
      <c r="AE49" s="32"/>
      <c r="AF49" s="8"/>
      <c r="AG49" s="33" t="str">
        <f>IF(COUNTIF(AG12:AG42,"GYJ")=0,"",COUNTIF(AG12:AG42,"GYJ"))</f>
        <v/>
      </c>
      <c r="AH49" s="31"/>
      <c r="AI49" s="32"/>
      <c r="AJ49" s="32"/>
      <c r="AK49" s="32"/>
      <c r="AL49" s="8"/>
      <c r="AM49" s="33" t="str">
        <f>IF(COUNTIF(AM12:AM42,"GYJ")=0,"",COUNTIF(AM12:AM42,"GYJ"))</f>
        <v/>
      </c>
      <c r="AN49" s="31"/>
      <c r="AO49" s="32"/>
      <c r="AP49" s="32"/>
      <c r="AQ49" s="32"/>
      <c r="AR49" s="8"/>
      <c r="AS49" s="33" t="str">
        <f>IF(COUNTIF(AS12:AS42,"GYJ")=0,"",COUNTIF(AS12:AS42,"GYJ"))</f>
        <v/>
      </c>
      <c r="AT49" s="31"/>
      <c r="AU49" s="32"/>
      <c r="AV49" s="32"/>
      <c r="AW49" s="32"/>
      <c r="AX49" s="8"/>
      <c r="AY49" s="33">
        <f>IF(COUNTIF(AY12:AY42,"GYJ")=0,"",COUNTIF(AY12:AY42,"GYJ"))</f>
        <v>1</v>
      </c>
      <c r="AZ49" s="34"/>
      <c r="BA49" s="32"/>
      <c r="BB49" s="32"/>
      <c r="BC49" s="32"/>
      <c r="BD49" s="8"/>
      <c r="BE49" s="85">
        <f t="shared" si="112"/>
        <v>1</v>
      </c>
    </row>
    <row r="50" spans="1:57" s="112" customFormat="1" ht="15.75" customHeight="1" x14ac:dyDescent="0.25">
      <c r="A50" s="164"/>
      <c r="B50" s="166"/>
      <c r="C50" s="165" t="s">
        <v>60</v>
      </c>
      <c r="D50" s="31"/>
      <c r="E50" s="32"/>
      <c r="F50" s="32"/>
      <c r="G50" s="32"/>
      <c r="H50" s="8"/>
      <c r="I50" s="33" t="str">
        <f>IF(COUNTIF(I12:I42,"GYJ(Z)")=0,"",COUNTIF(I12:I42,"GYJ(Z)"))</f>
        <v/>
      </c>
      <c r="J50" s="31"/>
      <c r="K50" s="32"/>
      <c r="L50" s="32"/>
      <c r="M50" s="32"/>
      <c r="N50" s="8"/>
      <c r="O50" s="33" t="str">
        <f>IF(COUNTIF(O12:O42,"GYJ(Z)")=0,"",COUNTIF(O12:O42,"GYJ(Z)"))</f>
        <v/>
      </c>
      <c r="P50" s="31"/>
      <c r="Q50" s="32"/>
      <c r="R50" s="32"/>
      <c r="S50" s="32"/>
      <c r="T50" s="8"/>
      <c r="U50" s="33" t="str">
        <f>IF(COUNTIF(U12:U42,"GYJ(Z)")=0,"",COUNTIF(U12:U42,"GYJ(Z)"))</f>
        <v/>
      </c>
      <c r="V50" s="31"/>
      <c r="W50" s="32"/>
      <c r="X50" s="32"/>
      <c r="Y50" s="32"/>
      <c r="Z50" s="8"/>
      <c r="AA50" s="33" t="str">
        <f>IF(COUNTIF(AA12:AA42,"GYJ(Z)")=0,"",COUNTIF(AA12:AA42,"GYJ(Z)"))</f>
        <v/>
      </c>
      <c r="AB50" s="31"/>
      <c r="AC50" s="32"/>
      <c r="AD50" s="32"/>
      <c r="AE50" s="32"/>
      <c r="AF50" s="8"/>
      <c r="AG50" s="33" t="str">
        <f>IF(COUNTIF(AG12:AG42,"GYJ(Z)")=0,"",COUNTIF(AG12:AG42,"GYJ(Z)"))</f>
        <v/>
      </c>
      <c r="AH50" s="31"/>
      <c r="AI50" s="32"/>
      <c r="AJ50" s="32"/>
      <c r="AK50" s="32"/>
      <c r="AL50" s="8"/>
      <c r="AM50" s="33" t="str">
        <f>IF(COUNTIF(AM12:AM42,"GYJ(Z)")=0,"",COUNTIF(AM12:AM42,"GYJ(Z)"))</f>
        <v/>
      </c>
      <c r="AN50" s="31"/>
      <c r="AO50" s="32"/>
      <c r="AP50" s="32"/>
      <c r="AQ50" s="32"/>
      <c r="AR50" s="8"/>
      <c r="AS50" s="33" t="str">
        <f>IF(COUNTIF(AS12:AS42,"GYJ(Z)")=0,"",COUNTIF(AS12:AS42,"GYJ(Z)"))</f>
        <v/>
      </c>
      <c r="AT50" s="31"/>
      <c r="AU50" s="32"/>
      <c r="AV50" s="32"/>
      <c r="AW50" s="32"/>
      <c r="AX50" s="8"/>
      <c r="AY50" s="33" t="str">
        <f>IF(COUNTIF(AY12:AY42,"GYJ(Z)")=0,"",COUNTIF(AY12:AY42,"GYJ(Z)"))</f>
        <v/>
      </c>
      <c r="AZ50" s="34"/>
      <c r="BA50" s="32"/>
      <c r="BB50" s="32"/>
      <c r="BC50" s="32"/>
      <c r="BD50" s="8"/>
      <c r="BE50" s="85" t="str">
        <f t="shared" si="112"/>
        <v/>
      </c>
    </row>
    <row r="51" spans="1:57" s="112" customFormat="1" ht="15.75" customHeight="1" x14ac:dyDescent="0.3">
      <c r="A51" s="164"/>
      <c r="B51" s="98"/>
      <c r="C51" s="30" t="s">
        <v>32</v>
      </c>
      <c r="D51" s="31"/>
      <c r="E51" s="32"/>
      <c r="F51" s="32"/>
      <c r="G51" s="32"/>
      <c r="H51" s="8"/>
      <c r="I51" s="33" t="str">
        <f>IF(COUNTIF(I12:I42,"K")=0,"",COUNTIF(I12:I42,"K"))</f>
        <v/>
      </c>
      <c r="J51" s="31"/>
      <c r="K51" s="32"/>
      <c r="L51" s="32"/>
      <c r="M51" s="32"/>
      <c r="N51" s="8"/>
      <c r="O51" s="33" t="str">
        <f>IF(COUNTIF(O12:O42,"K")=0,"",COUNTIF(O12:O42,"K"))</f>
        <v/>
      </c>
      <c r="P51" s="31"/>
      <c r="Q51" s="32"/>
      <c r="R51" s="32"/>
      <c r="S51" s="32"/>
      <c r="T51" s="8"/>
      <c r="U51" s="33" t="str">
        <f>IF(COUNTIF(U12:U42,"K")=0,"",COUNTIF(U12:U42,"K"))</f>
        <v/>
      </c>
      <c r="V51" s="31"/>
      <c r="W51" s="32"/>
      <c r="X51" s="32"/>
      <c r="Y51" s="32"/>
      <c r="Z51" s="8"/>
      <c r="AA51" s="33" t="str">
        <f>IF(COUNTIF(AA12:AA42,"K")=0,"",COUNTIF(AA12:AA42,"K"))</f>
        <v/>
      </c>
      <c r="AB51" s="31"/>
      <c r="AC51" s="32"/>
      <c r="AD51" s="32"/>
      <c r="AE51" s="32"/>
      <c r="AF51" s="8"/>
      <c r="AG51" s="33">
        <f>IF(COUNTIF(AG12:AG42,"K")=0,"",COUNTIF(AG12:AG42,"K"))</f>
        <v>3</v>
      </c>
      <c r="AH51" s="31"/>
      <c r="AI51" s="32"/>
      <c r="AJ51" s="32"/>
      <c r="AK51" s="32"/>
      <c r="AL51" s="8"/>
      <c r="AM51" s="33" t="str">
        <f>IF(COUNTIF(AM12:AM42,"K")=0,"",COUNTIF(AM12:AM42,"K"))</f>
        <v/>
      </c>
      <c r="AN51" s="31"/>
      <c r="AO51" s="32"/>
      <c r="AP51" s="32"/>
      <c r="AQ51" s="32"/>
      <c r="AR51" s="8"/>
      <c r="AS51" s="33" t="str">
        <f>IF(COUNTIF(AS12:AS42,"K")=0,"",COUNTIF(AS12:AS42,"K"))</f>
        <v/>
      </c>
      <c r="AT51" s="31"/>
      <c r="AU51" s="32"/>
      <c r="AV51" s="32"/>
      <c r="AW51" s="32"/>
      <c r="AX51" s="8"/>
      <c r="AY51" s="33" t="str">
        <f>IF(COUNTIF(AY12:AY42,"K")=0,"",COUNTIF(AY12:AY42,"K"))</f>
        <v/>
      </c>
      <c r="AZ51" s="34"/>
      <c r="BA51" s="32"/>
      <c r="BB51" s="32"/>
      <c r="BC51" s="32"/>
      <c r="BD51" s="8"/>
      <c r="BE51" s="85">
        <f t="shared" si="112"/>
        <v>3</v>
      </c>
    </row>
    <row r="52" spans="1:57" s="112" customFormat="1" ht="15.75" customHeight="1" x14ac:dyDescent="0.3">
      <c r="A52" s="164"/>
      <c r="B52" s="98"/>
      <c r="C52" s="30" t="s">
        <v>33</v>
      </c>
      <c r="D52" s="31"/>
      <c r="E52" s="32"/>
      <c r="F52" s="32"/>
      <c r="G52" s="32"/>
      <c r="H52" s="8"/>
      <c r="I52" s="33" t="str">
        <f>IF(COUNTIF(I12:I42,"K(Z)")=0,"",COUNTIF(I12:I42,"K(Z)"))</f>
        <v/>
      </c>
      <c r="J52" s="31"/>
      <c r="K52" s="32"/>
      <c r="L52" s="32"/>
      <c r="M52" s="32"/>
      <c r="N52" s="8"/>
      <c r="O52" s="33" t="str">
        <f>IF(COUNTIF(O12:O42,"K(Z)")=0,"",COUNTIF(O12:O42,"K(Z)"))</f>
        <v/>
      </c>
      <c r="P52" s="31"/>
      <c r="Q52" s="32"/>
      <c r="R52" s="32"/>
      <c r="S52" s="32"/>
      <c r="T52" s="8"/>
      <c r="U52" s="33" t="str">
        <f>IF(COUNTIF(U12:U42,"K(Z)")=0,"",COUNTIF(U12:U42,"K(Z)"))</f>
        <v/>
      </c>
      <c r="V52" s="31"/>
      <c r="W52" s="32"/>
      <c r="X52" s="32"/>
      <c r="Y52" s="32"/>
      <c r="Z52" s="8"/>
      <c r="AA52" s="33" t="str">
        <f>IF(COUNTIF(AA12:AA42,"K(Z)")=0,"",COUNTIF(AA12:AA42,"K(Z)"))</f>
        <v/>
      </c>
      <c r="AB52" s="31"/>
      <c r="AC52" s="32"/>
      <c r="AD52" s="32"/>
      <c r="AE52" s="32"/>
      <c r="AF52" s="8"/>
      <c r="AG52" s="33" t="str">
        <f>IF(COUNTIF(AG12:AG42,"K(Z)")=0,"",COUNTIF(AG12:AG42,"K(Z)"))</f>
        <v/>
      </c>
      <c r="AH52" s="31"/>
      <c r="AI52" s="32"/>
      <c r="AJ52" s="32"/>
      <c r="AK52" s="32"/>
      <c r="AL52" s="8"/>
      <c r="AM52" s="33" t="str">
        <f>IF(COUNTIF(AM12:AM42,"K(Z)")=0,"",COUNTIF(AM12:AM42,"K(Z)"))</f>
        <v/>
      </c>
      <c r="AN52" s="31"/>
      <c r="AO52" s="32"/>
      <c r="AP52" s="32"/>
      <c r="AQ52" s="32"/>
      <c r="AR52" s="8"/>
      <c r="AS52" s="33">
        <f>IF(COUNTIF(AS12:AS42,"K(Z)")=0,"",COUNTIF(AS12:AS42,"K(Z)"))</f>
        <v>2</v>
      </c>
      <c r="AT52" s="31"/>
      <c r="AU52" s="32"/>
      <c r="AV52" s="32"/>
      <c r="AW52" s="32"/>
      <c r="AX52" s="8"/>
      <c r="AY52" s="33" t="str">
        <f>IF(COUNTIF(AY12:AY42,"K(Z)")=0,"",COUNTIF(AY12:AY42,"K(Z)"))</f>
        <v/>
      </c>
      <c r="AZ52" s="34"/>
      <c r="BA52" s="32"/>
      <c r="BB52" s="32"/>
      <c r="BC52" s="32"/>
      <c r="BD52" s="8"/>
      <c r="BE52" s="85">
        <f t="shared" si="112"/>
        <v>2</v>
      </c>
    </row>
    <row r="53" spans="1:57" s="112" customFormat="1" ht="15.75" customHeight="1" x14ac:dyDescent="0.3">
      <c r="A53" s="164"/>
      <c r="B53" s="98"/>
      <c r="C53" s="165" t="s">
        <v>23</v>
      </c>
      <c r="D53" s="31"/>
      <c r="E53" s="32"/>
      <c r="F53" s="32"/>
      <c r="G53" s="32"/>
      <c r="H53" s="8"/>
      <c r="I53" s="33" t="str">
        <f>IF(COUNTIF(I12:I42,"AV")=0,"",COUNTIF(I12:I42,"AV"))</f>
        <v/>
      </c>
      <c r="J53" s="31"/>
      <c r="K53" s="32"/>
      <c r="L53" s="32"/>
      <c r="M53" s="32"/>
      <c r="N53" s="8"/>
      <c r="O53" s="33" t="str">
        <f>IF(COUNTIF(O12:O42,"AV")=0,"",COUNTIF(O12:O42,"AV"))</f>
        <v/>
      </c>
      <c r="P53" s="31"/>
      <c r="Q53" s="32"/>
      <c r="R53" s="32"/>
      <c r="S53" s="32"/>
      <c r="T53" s="8"/>
      <c r="U53" s="33" t="str">
        <f>IF(COUNTIF(U12:U42,"AV")=0,"",COUNTIF(U12:U42,"AV"))</f>
        <v/>
      </c>
      <c r="V53" s="31"/>
      <c r="W53" s="32"/>
      <c r="X53" s="32"/>
      <c r="Y53" s="32"/>
      <c r="Z53" s="8"/>
      <c r="AA53" s="33" t="str">
        <f>IF(COUNTIF(AA12:AA42,"AV")=0,"",COUNTIF(AA12:AA42,"AV"))</f>
        <v/>
      </c>
      <c r="AB53" s="31"/>
      <c r="AC53" s="32"/>
      <c r="AD53" s="32"/>
      <c r="AE53" s="32"/>
      <c r="AF53" s="8"/>
      <c r="AG53" s="33" t="str">
        <f>IF(COUNTIF(AG12:AG42,"AV")=0,"",COUNTIF(AG12:AG42,"AV"))</f>
        <v/>
      </c>
      <c r="AH53" s="31"/>
      <c r="AI53" s="32"/>
      <c r="AJ53" s="32"/>
      <c r="AK53" s="32"/>
      <c r="AL53" s="8"/>
      <c r="AM53" s="33" t="str">
        <f>IF(COUNTIF(AM12:AM42,"AV")=0,"",COUNTIF(AM12:AM42,"AV"))</f>
        <v/>
      </c>
      <c r="AN53" s="31"/>
      <c r="AO53" s="32"/>
      <c r="AP53" s="32"/>
      <c r="AQ53" s="32"/>
      <c r="AR53" s="8"/>
      <c r="AS53" s="33" t="str">
        <f>IF(COUNTIF(AS12:AS42,"AV")=0,"",COUNTIF(AS12:AS42,"AV"))</f>
        <v/>
      </c>
      <c r="AT53" s="31"/>
      <c r="AU53" s="32"/>
      <c r="AV53" s="32"/>
      <c r="AW53" s="32"/>
      <c r="AX53" s="8"/>
      <c r="AY53" s="33" t="str">
        <f>IF(COUNTIF(AY12:AY42,"AV")=0,"",COUNTIF(AY12:AY42,"AV"))</f>
        <v/>
      </c>
      <c r="AZ53" s="34"/>
      <c r="BA53" s="32"/>
      <c r="BB53" s="32"/>
      <c r="BC53" s="32"/>
      <c r="BD53" s="8"/>
      <c r="BE53" s="85" t="str">
        <f t="shared" si="112"/>
        <v/>
      </c>
    </row>
    <row r="54" spans="1:57" s="112" customFormat="1" ht="15.75" customHeight="1" x14ac:dyDescent="0.3">
      <c r="A54" s="164"/>
      <c r="B54" s="98"/>
      <c r="C54" s="165" t="s">
        <v>61</v>
      </c>
      <c r="D54" s="31"/>
      <c r="E54" s="32"/>
      <c r="F54" s="32"/>
      <c r="G54" s="32"/>
      <c r="H54" s="8"/>
      <c r="I54" s="33" t="str">
        <f>IF(COUNTIF(I12:I42,"KV")=0,"",COUNTIF(I12:I42,"KV"))</f>
        <v/>
      </c>
      <c r="J54" s="31"/>
      <c r="K54" s="32"/>
      <c r="L54" s="32"/>
      <c r="M54" s="32"/>
      <c r="N54" s="8"/>
      <c r="O54" s="33" t="str">
        <f>IF(COUNTIF(O12:O42,"KV")=0,"",COUNTIF(O12:O42,"KV"))</f>
        <v/>
      </c>
      <c r="P54" s="31"/>
      <c r="Q54" s="32"/>
      <c r="R54" s="32"/>
      <c r="S54" s="32"/>
      <c r="T54" s="8"/>
      <c r="U54" s="33" t="str">
        <f>IF(COUNTIF(U12:U42,"KV")=0,"",COUNTIF(U12:U42,"KV"))</f>
        <v/>
      </c>
      <c r="V54" s="31"/>
      <c r="W54" s="32"/>
      <c r="X54" s="32"/>
      <c r="Y54" s="32"/>
      <c r="Z54" s="8"/>
      <c r="AA54" s="33" t="str">
        <f>IF(COUNTIF(AA12:AA42,"KV")=0,"",COUNTIF(AA12:AA42,"KV"))</f>
        <v/>
      </c>
      <c r="AB54" s="31"/>
      <c r="AC54" s="32"/>
      <c r="AD54" s="32"/>
      <c r="AE54" s="32"/>
      <c r="AF54" s="8"/>
      <c r="AG54" s="33" t="str">
        <f>IF(COUNTIF(AG12:AG42,"KV")=0,"",COUNTIF(AG12:AG42,"KV"))</f>
        <v/>
      </c>
      <c r="AH54" s="31"/>
      <c r="AI54" s="32"/>
      <c r="AJ54" s="32"/>
      <c r="AK54" s="32"/>
      <c r="AL54" s="8"/>
      <c r="AM54" s="33" t="str">
        <f>IF(COUNTIF(AM12:AM42,"KV")=0,"",COUNTIF(AM12:AM42,"KV"))</f>
        <v/>
      </c>
      <c r="AN54" s="31"/>
      <c r="AO54" s="32"/>
      <c r="AP54" s="32"/>
      <c r="AQ54" s="32"/>
      <c r="AR54" s="8"/>
      <c r="AS54" s="33" t="str">
        <f>IF(COUNTIF(AS12:AS42,"KV")=0,"",COUNTIF(AS12:AS42,"KV"))</f>
        <v/>
      </c>
      <c r="AT54" s="31"/>
      <c r="AU54" s="32"/>
      <c r="AV54" s="32"/>
      <c r="AW54" s="32"/>
      <c r="AX54" s="8"/>
      <c r="AY54" s="33" t="str">
        <f>IF(COUNTIF(AY12:AY42,"KV")=0,"",COUNTIF(AY12:AY42,"KV"))</f>
        <v/>
      </c>
      <c r="AZ54" s="34"/>
      <c r="BA54" s="32"/>
      <c r="BB54" s="32"/>
      <c r="BC54" s="32"/>
      <c r="BD54" s="8"/>
      <c r="BE54" s="85" t="str">
        <f t="shared" si="112"/>
        <v/>
      </c>
    </row>
    <row r="55" spans="1:57" s="112" customFormat="1" ht="15.75" customHeight="1" x14ac:dyDescent="0.3">
      <c r="A55" s="164"/>
      <c r="B55" s="98"/>
      <c r="C55" s="165" t="s">
        <v>62</v>
      </c>
      <c r="D55" s="39"/>
      <c r="E55" s="40"/>
      <c r="F55" s="40"/>
      <c r="G55" s="40"/>
      <c r="H55" s="17"/>
      <c r="I55" s="33" t="str">
        <f>IF(COUNTIF(I12:I42,"SZG")=0,"",COUNTIF(I12:I42,"SZG"))</f>
        <v/>
      </c>
      <c r="J55" s="39"/>
      <c r="K55" s="40"/>
      <c r="L55" s="40"/>
      <c r="M55" s="40"/>
      <c r="N55" s="17"/>
      <c r="O55" s="33" t="str">
        <f>IF(COUNTIF(O12:O42,"SZG")=0,"",COUNTIF(O12:O42,"SZG"))</f>
        <v/>
      </c>
      <c r="P55" s="39"/>
      <c r="Q55" s="40"/>
      <c r="R55" s="40"/>
      <c r="S55" s="40"/>
      <c r="T55" s="17"/>
      <c r="U55" s="33" t="str">
        <f>IF(COUNTIF(U12:U42,"SZG")=0,"",COUNTIF(U12:U42,"SZG"))</f>
        <v/>
      </c>
      <c r="V55" s="39"/>
      <c r="W55" s="40"/>
      <c r="X55" s="40"/>
      <c r="Y55" s="40"/>
      <c r="Z55" s="17"/>
      <c r="AA55" s="33" t="str">
        <f>IF(COUNTIF(AA12:AA42,"SZG")=0,"",COUNTIF(AA12:AA42,"SZG"))</f>
        <v/>
      </c>
      <c r="AB55" s="39"/>
      <c r="AC55" s="40"/>
      <c r="AD55" s="40"/>
      <c r="AE55" s="40"/>
      <c r="AF55" s="17"/>
      <c r="AG55" s="33" t="str">
        <f>IF(COUNTIF(AG12:AG42,"SZG")=0,"",COUNTIF(AG12:AG42,"SZG"))</f>
        <v/>
      </c>
      <c r="AH55" s="39"/>
      <c r="AI55" s="40"/>
      <c r="AJ55" s="40"/>
      <c r="AK55" s="40"/>
      <c r="AL55" s="17"/>
      <c r="AM55" s="33" t="str">
        <f>IF(COUNTIF(AM12:AM42,"SZG")=0,"",COUNTIF(AM12:AM42,"SZG"))</f>
        <v/>
      </c>
      <c r="AN55" s="39"/>
      <c r="AO55" s="40"/>
      <c r="AP55" s="40"/>
      <c r="AQ55" s="40"/>
      <c r="AR55" s="17"/>
      <c r="AS55" s="33" t="str">
        <f>IF(COUNTIF(AS12:AS42,"SZG")=0,"",COUNTIF(AS12:AS42,"SZG"))</f>
        <v/>
      </c>
      <c r="AT55" s="39"/>
      <c r="AU55" s="40"/>
      <c r="AV55" s="40"/>
      <c r="AW55" s="40"/>
      <c r="AX55" s="17"/>
      <c r="AY55" s="33" t="str">
        <f>IF(COUNTIF(AY12:AY42,"SZG")=0,"",COUNTIF(AY12:AY42,"SZG"))</f>
        <v/>
      </c>
      <c r="AZ55" s="34"/>
      <c r="BA55" s="32"/>
      <c r="BB55" s="32"/>
      <c r="BC55" s="32"/>
      <c r="BD55" s="8"/>
      <c r="BE55" s="85" t="str">
        <f t="shared" si="112"/>
        <v/>
      </c>
    </row>
    <row r="56" spans="1:57" s="112" customFormat="1" ht="15.75" customHeight="1" x14ac:dyDescent="0.3">
      <c r="A56" s="164"/>
      <c r="B56" s="98"/>
      <c r="C56" s="165" t="s">
        <v>63</v>
      </c>
      <c r="D56" s="39"/>
      <c r="E56" s="40"/>
      <c r="F56" s="40"/>
      <c r="G56" s="40"/>
      <c r="H56" s="17"/>
      <c r="I56" s="33" t="str">
        <f>IF(COUNTIF(I12:I42,"ZV")=0,"",COUNTIF(I12:I42,"ZV"))</f>
        <v/>
      </c>
      <c r="J56" s="39"/>
      <c r="K56" s="40"/>
      <c r="L56" s="40"/>
      <c r="M56" s="40"/>
      <c r="N56" s="17"/>
      <c r="O56" s="33" t="str">
        <f>IF(COUNTIF(O12:O42,"ZV")=0,"",COUNTIF(O12:O42,"ZV"))</f>
        <v/>
      </c>
      <c r="P56" s="39"/>
      <c r="Q56" s="40"/>
      <c r="R56" s="40"/>
      <c r="S56" s="40"/>
      <c r="T56" s="17"/>
      <c r="U56" s="33" t="str">
        <f>IF(COUNTIF(U12:U42,"ZV")=0,"",COUNTIF(U12:U42,"ZV"))</f>
        <v/>
      </c>
      <c r="V56" s="39"/>
      <c r="W56" s="40"/>
      <c r="X56" s="40"/>
      <c r="Y56" s="40"/>
      <c r="Z56" s="17"/>
      <c r="AA56" s="33" t="str">
        <f>IF(COUNTIF(AA12:AA42,"ZV")=0,"",COUNTIF(AA12:AA42,"ZV"))</f>
        <v/>
      </c>
      <c r="AB56" s="39"/>
      <c r="AC56" s="40"/>
      <c r="AD56" s="40"/>
      <c r="AE56" s="40"/>
      <c r="AF56" s="17"/>
      <c r="AG56" s="33" t="str">
        <f>IF(COUNTIF(AG12:AG42,"ZV")=0,"",COUNTIF(AG12:AG42,"ZV"))</f>
        <v/>
      </c>
      <c r="AH56" s="39"/>
      <c r="AI56" s="40"/>
      <c r="AJ56" s="40"/>
      <c r="AK56" s="40"/>
      <c r="AL56" s="17"/>
      <c r="AM56" s="33" t="str">
        <f>IF(COUNTIF(AM12:AM42,"ZV")=0,"",COUNTIF(AM12:AM42,"ZV"))</f>
        <v/>
      </c>
      <c r="AN56" s="39"/>
      <c r="AO56" s="40"/>
      <c r="AP56" s="40"/>
      <c r="AQ56" s="40"/>
      <c r="AR56" s="17"/>
      <c r="AS56" s="33" t="str">
        <f>IF(COUNTIF(AS12:AS42,"ZV")=0,"",COUNTIF(AS12:AS42,"ZV"))</f>
        <v/>
      </c>
      <c r="AT56" s="39"/>
      <c r="AU56" s="40"/>
      <c r="AV56" s="40"/>
      <c r="AW56" s="40"/>
      <c r="AX56" s="17"/>
      <c r="AY56" s="33" t="str">
        <f>IF(COUNTIF(AY12:AY42,"ZV")=0,"",COUNTIF(AY12:AY42,"ZV"))</f>
        <v/>
      </c>
      <c r="AZ56" s="34"/>
      <c r="BA56" s="32"/>
      <c r="BB56" s="32"/>
      <c r="BC56" s="32"/>
      <c r="BD56" s="8"/>
      <c r="BE56" s="85" t="str">
        <f t="shared" si="112"/>
        <v/>
      </c>
    </row>
    <row r="57" spans="1:57" s="112" customFormat="1" ht="15.75" customHeight="1" thickBot="1" x14ac:dyDescent="0.35">
      <c r="A57" s="41"/>
      <c r="B57" s="27"/>
      <c r="C57" s="28" t="s">
        <v>24</v>
      </c>
      <c r="D57" s="42"/>
      <c r="E57" s="43"/>
      <c r="F57" s="43"/>
      <c r="G57" s="43"/>
      <c r="H57" s="44"/>
      <c r="I57" s="45" t="str">
        <f>IF(SUM(I45:I56)=0,"",SUM(I45:I56))</f>
        <v/>
      </c>
      <c r="J57" s="42"/>
      <c r="K57" s="43"/>
      <c r="L57" s="43"/>
      <c r="M57" s="43"/>
      <c r="N57" s="44"/>
      <c r="O57" s="45" t="str">
        <f>IF(SUM(O45:O56)=0,"",SUM(O45:O56))</f>
        <v/>
      </c>
      <c r="P57" s="42"/>
      <c r="Q57" s="43"/>
      <c r="R57" s="43"/>
      <c r="S57" s="43"/>
      <c r="T57" s="44"/>
      <c r="U57" s="45" t="str">
        <f>IF(SUM(U45:U56)=0,"",SUM(U45:U56))</f>
        <v/>
      </c>
      <c r="V57" s="42"/>
      <c r="W57" s="43"/>
      <c r="X57" s="43"/>
      <c r="Y57" s="43"/>
      <c r="Z57" s="44"/>
      <c r="AA57" s="45" t="str">
        <f>IF(SUM(AA45:AA56)=0,"",SUM(AA45:AA56))</f>
        <v/>
      </c>
      <c r="AB57" s="42"/>
      <c r="AC57" s="43"/>
      <c r="AD57" s="43"/>
      <c r="AE57" s="43"/>
      <c r="AF57" s="44"/>
      <c r="AG57" s="45">
        <f>IF(SUM(AG45:AG56)=0,"",SUM(AG45:AG56))</f>
        <v>6</v>
      </c>
      <c r="AH57" s="42"/>
      <c r="AI57" s="43"/>
      <c r="AJ57" s="43"/>
      <c r="AK57" s="43"/>
      <c r="AL57" s="44"/>
      <c r="AM57" s="45">
        <f>IF(SUM(AM45:AM56)=0,"",SUM(AM45:AM56))</f>
        <v>7</v>
      </c>
      <c r="AN57" s="42"/>
      <c r="AO57" s="43"/>
      <c r="AP57" s="43"/>
      <c r="AQ57" s="43"/>
      <c r="AR57" s="44"/>
      <c r="AS57" s="45">
        <f>IF(SUM(AS45:AS56)=0,"",SUM(AS45:AS56))</f>
        <v>6</v>
      </c>
      <c r="AT57" s="42"/>
      <c r="AU57" s="43"/>
      <c r="AV57" s="43"/>
      <c r="AW57" s="43"/>
      <c r="AX57" s="44"/>
      <c r="AY57" s="45">
        <f>IF(SUM(AY45:AY56)=0,"",SUM(AY45:AY56))</f>
        <v>1</v>
      </c>
      <c r="AZ57" s="46"/>
      <c r="BA57" s="43"/>
      <c r="BB57" s="43"/>
      <c r="BC57" s="43"/>
      <c r="BD57" s="44"/>
      <c r="BE57" s="90">
        <f t="shared" si="112"/>
        <v>20</v>
      </c>
    </row>
    <row r="58" spans="1:57" s="112" customFormat="1" ht="15.75" customHeight="1" thickTop="1" x14ac:dyDescent="0.25">
      <c r="A58" s="167"/>
      <c r="B58" s="168"/>
      <c r="C58" s="168"/>
    </row>
    <row r="59" spans="1:57" s="112" customFormat="1" ht="15.75" customHeight="1" x14ac:dyDescent="0.25">
      <c r="A59" s="167"/>
      <c r="B59" s="110"/>
      <c r="C59" s="110"/>
    </row>
    <row r="60" spans="1:57" s="112" customFormat="1" ht="15.75" customHeight="1" x14ac:dyDescent="0.25">
      <c r="A60" s="167"/>
      <c r="B60" s="110"/>
      <c r="C60" s="110"/>
    </row>
    <row r="61" spans="1:57" s="112" customFormat="1" ht="15.75" customHeight="1" x14ac:dyDescent="0.25">
      <c r="A61" s="167"/>
      <c r="B61" s="110"/>
      <c r="C61" s="110"/>
    </row>
    <row r="62" spans="1:57" s="112" customFormat="1" ht="15.75" customHeight="1" x14ac:dyDescent="0.25">
      <c r="A62" s="167"/>
      <c r="B62" s="110"/>
      <c r="C62" s="110"/>
    </row>
    <row r="63" spans="1:57" s="112" customFormat="1" ht="15.75" customHeight="1" x14ac:dyDescent="0.25">
      <c r="A63" s="167"/>
      <c r="B63" s="110"/>
      <c r="C63" s="110"/>
    </row>
    <row r="64" spans="1:57" s="112" customFormat="1" ht="15.75" customHeight="1" x14ac:dyDescent="0.25">
      <c r="A64" s="167"/>
      <c r="B64" s="110"/>
      <c r="C64" s="110"/>
    </row>
    <row r="65" spans="1:57" ht="15.75" customHeight="1" x14ac:dyDescent="0.25">
      <c r="A65" s="167"/>
      <c r="B65" s="110"/>
      <c r="C65" s="110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</row>
    <row r="66" spans="1:57" ht="15.75" customHeight="1" x14ac:dyDescent="0.25">
      <c r="A66" s="167"/>
      <c r="B66" s="110"/>
      <c r="C66" s="110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</row>
    <row r="67" spans="1:57" ht="15.75" customHeight="1" x14ac:dyDescent="0.25">
      <c r="A67" s="169"/>
      <c r="B67" s="108"/>
      <c r="C67" s="108"/>
    </row>
    <row r="68" spans="1:57" ht="15.75" customHeight="1" x14ac:dyDescent="0.25">
      <c r="A68" s="169"/>
      <c r="B68" s="108"/>
      <c r="C68" s="108"/>
    </row>
    <row r="69" spans="1:57" ht="15.75" customHeight="1" x14ac:dyDescent="0.25">
      <c r="A69" s="169"/>
      <c r="B69" s="108"/>
      <c r="C69" s="108"/>
    </row>
    <row r="70" spans="1:57" ht="15.75" customHeight="1" x14ac:dyDescent="0.25">
      <c r="A70" s="169"/>
      <c r="B70" s="108"/>
      <c r="C70" s="108"/>
    </row>
    <row r="71" spans="1:57" ht="15.75" customHeight="1" x14ac:dyDescent="0.25">
      <c r="A71" s="169"/>
      <c r="B71" s="108"/>
      <c r="C71" s="108"/>
    </row>
    <row r="72" spans="1:57" ht="15.75" customHeight="1" x14ac:dyDescent="0.25">
      <c r="A72" s="169"/>
      <c r="B72" s="108"/>
      <c r="C72" s="108"/>
    </row>
    <row r="73" spans="1:57" ht="15.75" customHeight="1" x14ac:dyDescent="0.25">
      <c r="A73" s="169"/>
      <c r="B73" s="108"/>
      <c r="C73" s="108"/>
    </row>
    <row r="74" spans="1:57" ht="15.75" customHeight="1" x14ac:dyDescent="0.25">
      <c r="A74" s="169"/>
      <c r="B74" s="108"/>
      <c r="C74" s="108"/>
    </row>
    <row r="75" spans="1:57" ht="15.75" customHeight="1" x14ac:dyDescent="0.25">
      <c r="A75" s="169"/>
      <c r="B75" s="108"/>
      <c r="C75" s="108"/>
    </row>
    <row r="76" spans="1:57" ht="15.75" customHeight="1" x14ac:dyDescent="0.25">
      <c r="A76" s="169"/>
      <c r="B76" s="108"/>
      <c r="C76" s="108"/>
    </row>
    <row r="77" spans="1:57" ht="15.75" customHeight="1" x14ac:dyDescent="0.25">
      <c r="A77" s="169"/>
      <c r="B77" s="108"/>
      <c r="C77" s="108"/>
    </row>
    <row r="78" spans="1:57" ht="15.75" customHeight="1" x14ac:dyDescent="0.25">
      <c r="A78" s="169"/>
      <c r="B78" s="108"/>
      <c r="C78" s="108"/>
    </row>
    <row r="79" spans="1:57" ht="15.75" customHeight="1" x14ac:dyDescent="0.25">
      <c r="A79" s="169"/>
      <c r="B79" s="108"/>
      <c r="C79" s="108"/>
    </row>
    <row r="80" spans="1:57" ht="15.75" customHeight="1" x14ac:dyDescent="0.25">
      <c r="A80" s="169"/>
      <c r="B80" s="108"/>
      <c r="C80" s="108"/>
    </row>
    <row r="81" spans="1:3" ht="15.75" customHeight="1" x14ac:dyDescent="0.25">
      <c r="A81" s="169"/>
      <c r="B81" s="108"/>
      <c r="C81" s="108"/>
    </row>
    <row r="82" spans="1:3" ht="15.75" customHeight="1" x14ac:dyDescent="0.25">
      <c r="A82" s="169"/>
      <c r="B82" s="108"/>
      <c r="C82" s="108"/>
    </row>
    <row r="83" spans="1:3" ht="15.75" customHeight="1" x14ac:dyDescent="0.25">
      <c r="A83" s="169"/>
      <c r="B83" s="108"/>
      <c r="C83" s="108"/>
    </row>
    <row r="84" spans="1:3" ht="15.75" customHeight="1" x14ac:dyDescent="0.25">
      <c r="A84" s="169"/>
      <c r="B84" s="108"/>
      <c r="C84" s="108"/>
    </row>
    <row r="85" spans="1:3" ht="15.75" customHeight="1" x14ac:dyDescent="0.25">
      <c r="A85" s="169"/>
      <c r="B85" s="108"/>
      <c r="C85" s="108"/>
    </row>
    <row r="86" spans="1:3" ht="15.75" customHeight="1" x14ac:dyDescent="0.25">
      <c r="A86" s="169"/>
      <c r="B86" s="108"/>
      <c r="C86" s="108"/>
    </row>
    <row r="87" spans="1:3" ht="15.75" customHeight="1" x14ac:dyDescent="0.25">
      <c r="A87" s="169"/>
      <c r="B87" s="108"/>
      <c r="C87" s="108"/>
    </row>
    <row r="88" spans="1:3" ht="15.75" customHeight="1" x14ac:dyDescent="0.25">
      <c r="A88" s="169"/>
      <c r="B88" s="108"/>
      <c r="C88" s="108"/>
    </row>
    <row r="89" spans="1:3" ht="15.75" customHeight="1" x14ac:dyDescent="0.25">
      <c r="A89" s="169"/>
      <c r="B89" s="108"/>
      <c r="C89" s="108"/>
    </row>
    <row r="90" spans="1:3" ht="15.75" customHeight="1" x14ac:dyDescent="0.25">
      <c r="A90" s="169"/>
      <c r="B90" s="108"/>
      <c r="C90" s="108"/>
    </row>
    <row r="91" spans="1:3" ht="15.75" customHeight="1" x14ac:dyDescent="0.25">
      <c r="A91" s="169"/>
      <c r="B91" s="108"/>
      <c r="C91" s="108"/>
    </row>
    <row r="92" spans="1:3" ht="15.75" customHeight="1" x14ac:dyDescent="0.25">
      <c r="A92" s="169"/>
      <c r="B92" s="108"/>
      <c r="C92" s="108"/>
    </row>
    <row r="93" spans="1:3" ht="15.75" customHeight="1" x14ac:dyDescent="0.25">
      <c r="A93" s="169"/>
      <c r="B93" s="108"/>
      <c r="C93" s="108"/>
    </row>
    <row r="94" spans="1:3" ht="15.75" customHeight="1" x14ac:dyDescent="0.25">
      <c r="A94" s="169"/>
      <c r="B94" s="108"/>
      <c r="C94" s="108"/>
    </row>
    <row r="95" spans="1:3" ht="15.75" customHeight="1" x14ac:dyDescent="0.25">
      <c r="A95" s="169"/>
      <c r="B95" s="108"/>
      <c r="C95" s="108"/>
    </row>
    <row r="96" spans="1:3" ht="15.75" customHeight="1" x14ac:dyDescent="0.25">
      <c r="A96" s="169"/>
      <c r="B96" s="108"/>
      <c r="C96" s="108"/>
    </row>
    <row r="97" spans="1:3" ht="15.75" customHeight="1" x14ac:dyDescent="0.25">
      <c r="A97" s="169"/>
      <c r="B97" s="108"/>
      <c r="C97" s="108"/>
    </row>
    <row r="98" spans="1:3" ht="15.75" customHeight="1" x14ac:dyDescent="0.25">
      <c r="A98" s="169"/>
      <c r="B98" s="108"/>
      <c r="C98" s="108"/>
    </row>
    <row r="99" spans="1:3" x14ac:dyDescent="0.25">
      <c r="A99" s="169"/>
      <c r="B99" s="108"/>
      <c r="C99" s="108"/>
    </row>
    <row r="100" spans="1:3" x14ac:dyDescent="0.25">
      <c r="A100" s="169"/>
      <c r="B100" s="108"/>
      <c r="C100" s="108"/>
    </row>
    <row r="101" spans="1:3" x14ac:dyDescent="0.25">
      <c r="A101" s="169"/>
      <c r="B101" s="108"/>
      <c r="C101" s="108"/>
    </row>
    <row r="102" spans="1:3" x14ac:dyDescent="0.25">
      <c r="A102" s="169"/>
      <c r="B102" s="108"/>
      <c r="C102" s="108"/>
    </row>
    <row r="103" spans="1:3" x14ac:dyDescent="0.25">
      <c r="A103" s="169"/>
      <c r="B103" s="108"/>
      <c r="C103" s="108"/>
    </row>
    <row r="104" spans="1:3" x14ac:dyDescent="0.25">
      <c r="A104" s="169"/>
      <c r="B104" s="108"/>
      <c r="C104" s="108"/>
    </row>
    <row r="105" spans="1:3" x14ac:dyDescent="0.25">
      <c r="A105" s="169"/>
      <c r="B105" s="108"/>
      <c r="C105" s="108"/>
    </row>
    <row r="106" spans="1:3" x14ac:dyDescent="0.25">
      <c r="A106" s="169"/>
      <c r="B106" s="108"/>
      <c r="C106" s="108"/>
    </row>
    <row r="107" spans="1:3" x14ac:dyDescent="0.25">
      <c r="A107" s="169"/>
      <c r="B107" s="108"/>
      <c r="C107" s="108"/>
    </row>
    <row r="108" spans="1:3" x14ac:dyDescent="0.25">
      <c r="A108" s="169"/>
      <c r="B108" s="108"/>
      <c r="C108" s="108"/>
    </row>
    <row r="109" spans="1:3" x14ac:dyDescent="0.25">
      <c r="A109" s="169"/>
      <c r="B109" s="108"/>
      <c r="C109" s="108"/>
    </row>
    <row r="110" spans="1:3" x14ac:dyDescent="0.25">
      <c r="A110" s="169"/>
      <c r="B110" s="108"/>
      <c r="C110" s="108"/>
    </row>
    <row r="111" spans="1:3" x14ac:dyDescent="0.25">
      <c r="A111" s="169"/>
      <c r="B111" s="108"/>
      <c r="C111" s="108"/>
    </row>
    <row r="112" spans="1:3" x14ac:dyDescent="0.25">
      <c r="A112" s="169"/>
      <c r="B112" s="108"/>
      <c r="C112" s="108"/>
    </row>
    <row r="113" spans="1:3" x14ac:dyDescent="0.25">
      <c r="A113" s="169"/>
      <c r="B113" s="108"/>
      <c r="C113" s="108"/>
    </row>
    <row r="114" spans="1:3" x14ac:dyDescent="0.25">
      <c r="A114" s="169"/>
      <c r="B114" s="108"/>
      <c r="C114" s="108"/>
    </row>
    <row r="115" spans="1:3" x14ac:dyDescent="0.25">
      <c r="A115" s="169"/>
      <c r="B115" s="108"/>
      <c r="C115" s="108"/>
    </row>
    <row r="116" spans="1:3" x14ac:dyDescent="0.25">
      <c r="A116" s="169"/>
      <c r="B116" s="108"/>
      <c r="C116" s="108"/>
    </row>
    <row r="117" spans="1:3" x14ac:dyDescent="0.25">
      <c r="A117" s="169"/>
      <c r="B117" s="108"/>
      <c r="C117" s="108"/>
    </row>
    <row r="118" spans="1:3" x14ac:dyDescent="0.25">
      <c r="A118" s="169"/>
      <c r="B118" s="108"/>
      <c r="C118" s="108"/>
    </row>
    <row r="119" spans="1:3" x14ac:dyDescent="0.25">
      <c r="A119" s="169"/>
      <c r="B119" s="108"/>
      <c r="C119" s="108"/>
    </row>
    <row r="120" spans="1:3" x14ac:dyDescent="0.25">
      <c r="A120" s="169"/>
      <c r="B120" s="108"/>
      <c r="C120" s="108"/>
    </row>
    <row r="121" spans="1:3" x14ac:dyDescent="0.25">
      <c r="A121" s="169"/>
      <c r="B121" s="108"/>
      <c r="C121" s="108"/>
    </row>
    <row r="122" spans="1:3" x14ac:dyDescent="0.25">
      <c r="A122" s="169"/>
      <c r="B122" s="108"/>
      <c r="C122" s="108"/>
    </row>
    <row r="123" spans="1:3" x14ac:dyDescent="0.25">
      <c r="A123" s="169"/>
      <c r="B123" s="108"/>
      <c r="C123" s="108"/>
    </row>
    <row r="124" spans="1:3" x14ac:dyDescent="0.25">
      <c r="A124" s="169"/>
      <c r="B124" s="108"/>
      <c r="C124" s="108"/>
    </row>
    <row r="125" spans="1:3" x14ac:dyDescent="0.25">
      <c r="A125" s="169"/>
      <c r="B125" s="108"/>
      <c r="C125" s="108"/>
    </row>
    <row r="126" spans="1:3" x14ac:dyDescent="0.25">
      <c r="A126" s="169"/>
      <c r="B126" s="108"/>
      <c r="C126" s="108"/>
    </row>
    <row r="127" spans="1:3" x14ac:dyDescent="0.25">
      <c r="A127" s="169"/>
      <c r="B127" s="108"/>
      <c r="C127" s="108"/>
    </row>
    <row r="128" spans="1:3" x14ac:dyDescent="0.25">
      <c r="A128" s="169"/>
      <c r="B128" s="108"/>
      <c r="C128" s="108"/>
    </row>
    <row r="129" spans="1:3" x14ac:dyDescent="0.25">
      <c r="A129" s="169"/>
      <c r="B129" s="108"/>
      <c r="C129" s="108"/>
    </row>
    <row r="130" spans="1:3" x14ac:dyDescent="0.25">
      <c r="A130" s="169"/>
      <c r="B130" s="108"/>
      <c r="C130" s="108"/>
    </row>
    <row r="131" spans="1:3" x14ac:dyDescent="0.25">
      <c r="A131" s="169"/>
      <c r="B131" s="108"/>
      <c r="C131" s="108"/>
    </row>
    <row r="132" spans="1:3" x14ac:dyDescent="0.25">
      <c r="A132" s="169"/>
      <c r="B132" s="108"/>
      <c r="C132" s="108"/>
    </row>
    <row r="133" spans="1:3" x14ac:dyDescent="0.25">
      <c r="A133" s="169"/>
      <c r="B133" s="108"/>
      <c r="C133" s="108"/>
    </row>
    <row r="134" spans="1:3" x14ac:dyDescent="0.25">
      <c r="A134" s="169"/>
      <c r="B134" s="108"/>
      <c r="C134" s="108"/>
    </row>
    <row r="135" spans="1:3" x14ac:dyDescent="0.25">
      <c r="A135" s="169"/>
      <c r="B135" s="108"/>
      <c r="C135" s="108"/>
    </row>
    <row r="136" spans="1:3" x14ac:dyDescent="0.25">
      <c r="A136" s="169"/>
      <c r="B136" s="108"/>
      <c r="C136" s="108"/>
    </row>
    <row r="137" spans="1:3" x14ac:dyDescent="0.25">
      <c r="A137" s="169"/>
      <c r="B137" s="108"/>
      <c r="C137" s="108"/>
    </row>
    <row r="138" spans="1:3" x14ac:dyDescent="0.25">
      <c r="A138" s="169"/>
      <c r="B138" s="108"/>
      <c r="C138" s="108"/>
    </row>
    <row r="139" spans="1:3" x14ac:dyDescent="0.25">
      <c r="A139" s="169"/>
      <c r="B139" s="108"/>
      <c r="C139" s="108"/>
    </row>
    <row r="140" spans="1:3" x14ac:dyDescent="0.25">
      <c r="A140" s="169"/>
      <c r="B140" s="108"/>
      <c r="C140" s="108"/>
    </row>
    <row r="141" spans="1:3" x14ac:dyDescent="0.25">
      <c r="A141" s="169"/>
      <c r="B141" s="108"/>
      <c r="C141" s="108"/>
    </row>
    <row r="142" spans="1:3" x14ac:dyDescent="0.25">
      <c r="A142" s="169"/>
      <c r="B142" s="108"/>
      <c r="C142" s="108"/>
    </row>
    <row r="143" spans="1:3" x14ac:dyDescent="0.25">
      <c r="A143" s="169"/>
      <c r="B143" s="108"/>
      <c r="C143" s="108"/>
    </row>
    <row r="144" spans="1:3" x14ac:dyDescent="0.25">
      <c r="A144" s="169"/>
      <c r="B144" s="108"/>
      <c r="C144" s="108"/>
    </row>
    <row r="145" spans="1:3" x14ac:dyDescent="0.25">
      <c r="A145" s="169"/>
      <c r="B145" s="108"/>
      <c r="C145" s="108"/>
    </row>
    <row r="146" spans="1:3" x14ac:dyDescent="0.25">
      <c r="A146" s="169"/>
      <c r="B146" s="108"/>
      <c r="C146" s="108"/>
    </row>
    <row r="147" spans="1:3" x14ac:dyDescent="0.25">
      <c r="A147" s="169"/>
      <c r="B147" s="108"/>
      <c r="C147" s="108"/>
    </row>
    <row r="148" spans="1:3" x14ac:dyDescent="0.25">
      <c r="A148" s="169"/>
      <c r="B148" s="108"/>
      <c r="C148" s="108"/>
    </row>
    <row r="149" spans="1:3" x14ac:dyDescent="0.25">
      <c r="A149" s="169"/>
      <c r="B149" s="108"/>
      <c r="C149" s="108"/>
    </row>
    <row r="150" spans="1:3" x14ac:dyDescent="0.25">
      <c r="A150" s="169"/>
      <c r="B150" s="108"/>
      <c r="C150" s="108"/>
    </row>
    <row r="151" spans="1:3" x14ac:dyDescent="0.25">
      <c r="A151" s="169"/>
      <c r="B151" s="108"/>
      <c r="C151" s="108"/>
    </row>
    <row r="152" spans="1:3" x14ac:dyDescent="0.25">
      <c r="A152" s="169"/>
      <c r="B152" s="108"/>
      <c r="C152" s="108"/>
    </row>
    <row r="153" spans="1:3" x14ac:dyDescent="0.25">
      <c r="A153" s="169"/>
      <c r="B153" s="108"/>
      <c r="C153" s="108"/>
    </row>
    <row r="154" spans="1:3" x14ac:dyDescent="0.25">
      <c r="A154" s="169"/>
      <c r="B154" s="108"/>
      <c r="C154" s="108"/>
    </row>
    <row r="155" spans="1:3" x14ac:dyDescent="0.25">
      <c r="A155" s="169"/>
      <c r="B155" s="108"/>
      <c r="C155" s="108"/>
    </row>
    <row r="156" spans="1:3" x14ac:dyDescent="0.25">
      <c r="A156" s="169"/>
      <c r="B156" s="108"/>
      <c r="C156" s="108"/>
    </row>
    <row r="157" spans="1:3" x14ac:dyDescent="0.25">
      <c r="A157" s="169"/>
      <c r="B157" s="108"/>
      <c r="C157" s="108"/>
    </row>
    <row r="158" spans="1:3" x14ac:dyDescent="0.25">
      <c r="A158" s="169"/>
      <c r="B158" s="108"/>
      <c r="C158" s="108"/>
    </row>
    <row r="159" spans="1:3" x14ac:dyDescent="0.25">
      <c r="A159" s="169"/>
      <c r="B159" s="108"/>
      <c r="C159" s="108"/>
    </row>
    <row r="160" spans="1:3" x14ac:dyDescent="0.25">
      <c r="A160" s="169"/>
      <c r="B160" s="108"/>
      <c r="C160" s="108"/>
    </row>
    <row r="161" spans="1:3" x14ac:dyDescent="0.25">
      <c r="A161" s="169"/>
      <c r="B161" s="108"/>
      <c r="C161" s="108"/>
    </row>
    <row r="162" spans="1:3" x14ac:dyDescent="0.25">
      <c r="A162" s="169"/>
      <c r="B162" s="108"/>
      <c r="C162" s="108"/>
    </row>
    <row r="163" spans="1:3" x14ac:dyDescent="0.25">
      <c r="A163" s="169"/>
      <c r="B163" s="108"/>
      <c r="C163" s="108"/>
    </row>
  </sheetData>
  <sheetProtection selectLockedCells="1"/>
  <protectedRanges>
    <protectedRange sqref="C44" name="Tartomány4"/>
    <protectedRange sqref="C56:C57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Z6:BE7"/>
    <mergeCell ref="AA8:AA9"/>
    <mergeCell ref="AB8:AC8"/>
    <mergeCell ref="AH8:AI8"/>
    <mergeCell ref="BB8:BC8"/>
    <mergeCell ref="BD8:BD9"/>
    <mergeCell ref="BE8:BE9"/>
    <mergeCell ref="A1:BE1"/>
    <mergeCell ref="A2:BE2"/>
    <mergeCell ref="A3:BE3"/>
    <mergeCell ref="A4:BE4"/>
    <mergeCell ref="A5:BE5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D42:AA42"/>
    <mergeCell ref="AB42:AY42"/>
    <mergeCell ref="AZ42:BE42"/>
    <mergeCell ref="A43:AA43"/>
    <mergeCell ref="A44:AA44"/>
    <mergeCell ref="D36:AA36"/>
    <mergeCell ref="AB36:AY36"/>
    <mergeCell ref="AZ36:BE3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D8:AE8"/>
    <mergeCell ref="AF8:AF9"/>
    <mergeCell ref="AG8:AG9"/>
  </mergeCells>
  <pageMargins left="0.19685039370078741" right="0.19685039370078741" top="0.19685039370078741" bottom="0.19685039370078741" header="0.11811023622047245" footer="0.11811023622047245"/>
  <pageSetup paperSize="8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BG227"/>
  <sheetViews>
    <sheetView zoomScale="71" zoomScaleNormal="71" workbookViewId="0">
      <selection sqref="A1:BE56"/>
    </sheetView>
  </sheetViews>
  <sheetFormatPr defaultColWidth="10.6640625" defaultRowHeight="15.75" x14ac:dyDescent="0.25"/>
  <cols>
    <col min="1" max="1" width="17.1640625" style="170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6.332031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56.3320312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</row>
    <row r="2" spans="1:59" ht="21.95" customHeight="1" x14ac:dyDescent="0.2">
      <c r="A2" s="433" t="s">
        <v>178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</row>
    <row r="3" spans="1:59" ht="23.25" x14ac:dyDescent="0.2">
      <c r="A3" s="486" t="s">
        <v>227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</row>
    <row r="4" spans="1:59" s="111" customFormat="1" ht="23.25" x14ac:dyDescent="0.2">
      <c r="A4" s="433" t="s">
        <v>258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</row>
    <row r="5" spans="1:59" ht="24" customHeight="1" thickBot="1" x14ac:dyDescent="0.25">
      <c r="A5" s="432" t="s">
        <v>156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</row>
    <row r="6" spans="1:59" ht="15.75" customHeight="1" thickTop="1" thickBot="1" x14ac:dyDescent="0.25">
      <c r="A6" s="495" t="s">
        <v>1</v>
      </c>
      <c r="B6" s="498" t="s">
        <v>2</v>
      </c>
      <c r="C6" s="501" t="s">
        <v>3</v>
      </c>
      <c r="D6" s="504" t="s">
        <v>4</v>
      </c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4" t="s">
        <v>4</v>
      </c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487" t="s">
        <v>5</v>
      </c>
      <c r="BA6" s="488"/>
      <c r="BB6" s="488"/>
      <c r="BC6" s="488"/>
      <c r="BD6" s="488"/>
      <c r="BE6" s="489"/>
      <c r="BF6" s="413" t="s">
        <v>47</v>
      </c>
      <c r="BG6" s="413" t="s">
        <v>48</v>
      </c>
    </row>
    <row r="7" spans="1:59" ht="15.75" customHeight="1" x14ac:dyDescent="0.2">
      <c r="A7" s="496"/>
      <c r="B7" s="499"/>
      <c r="C7" s="502"/>
      <c r="D7" s="480" t="s">
        <v>6</v>
      </c>
      <c r="E7" s="481"/>
      <c r="F7" s="481"/>
      <c r="G7" s="481"/>
      <c r="H7" s="481"/>
      <c r="I7" s="482"/>
      <c r="J7" s="483" t="s">
        <v>7</v>
      </c>
      <c r="K7" s="481"/>
      <c r="L7" s="481"/>
      <c r="M7" s="481"/>
      <c r="N7" s="481"/>
      <c r="O7" s="484"/>
      <c r="P7" s="480" t="s">
        <v>8</v>
      </c>
      <c r="Q7" s="481"/>
      <c r="R7" s="481"/>
      <c r="S7" s="481"/>
      <c r="T7" s="481"/>
      <c r="U7" s="482"/>
      <c r="V7" s="483" t="s">
        <v>9</v>
      </c>
      <c r="W7" s="481"/>
      <c r="X7" s="481"/>
      <c r="Y7" s="481"/>
      <c r="Z7" s="481"/>
      <c r="AA7" s="482"/>
      <c r="AB7" s="480" t="s">
        <v>10</v>
      </c>
      <c r="AC7" s="481"/>
      <c r="AD7" s="481"/>
      <c r="AE7" s="481"/>
      <c r="AF7" s="481"/>
      <c r="AG7" s="482"/>
      <c r="AH7" s="483" t="s">
        <v>11</v>
      </c>
      <c r="AI7" s="481"/>
      <c r="AJ7" s="481"/>
      <c r="AK7" s="481"/>
      <c r="AL7" s="481"/>
      <c r="AM7" s="484"/>
      <c r="AN7" s="480" t="s">
        <v>34</v>
      </c>
      <c r="AO7" s="481"/>
      <c r="AP7" s="481"/>
      <c r="AQ7" s="481"/>
      <c r="AR7" s="481"/>
      <c r="AS7" s="482"/>
      <c r="AT7" s="483" t="s">
        <v>35</v>
      </c>
      <c r="AU7" s="481"/>
      <c r="AV7" s="481"/>
      <c r="AW7" s="481"/>
      <c r="AX7" s="481"/>
      <c r="AY7" s="482"/>
      <c r="AZ7" s="490"/>
      <c r="BA7" s="491"/>
      <c r="BB7" s="491"/>
      <c r="BC7" s="491"/>
      <c r="BD7" s="491"/>
      <c r="BE7" s="492"/>
      <c r="BF7" s="479"/>
      <c r="BG7" s="414"/>
    </row>
    <row r="8" spans="1:59" ht="15.75" customHeight="1" x14ac:dyDescent="0.2">
      <c r="A8" s="496"/>
      <c r="B8" s="499"/>
      <c r="C8" s="502"/>
      <c r="D8" s="470" t="s">
        <v>12</v>
      </c>
      <c r="E8" s="462"/>
      <c r="F8" s="463" t="s">
        <v>13</v>
      </c>
      <c r="G8" s="462"/>
      <c r="H8" s="464" t="s">
        <v>14</v>
      </c>
      <c r="I8" s="459" t="s">
        <v>36</v>
      </c>
      <c r="J8" s="461" t="s">
        <v>12</v>
      </c>
      <c r="K8" s="462"/>
      <c r="L8" s="463" t="s">
        <v>13</v>
      </c>
      <c r="M8" s="462"/>
      <c r="N8" s="464" t="s">
        <v>14</v>
      </c>
      <c r="O8" s="468" t="s">
        <v>36</v>
      </c>
      <c r="P8" s="470" t="s">
        <v>12</v>
      </c>
      <c r="Q8" s="462"/>
      <c r="R8" s="463" t="s">
        <v>13</v>
      </c>
      <c r="S8" s="462"/>
      <c r="T8" s="464" t="s">
        <v>14</v>
      </c>
      <c r="U8" s="459" t="s">
        <v>36</v>
      </c>
      <c r="V8" s="461" t="s">
        <v>12</v>
      </c>
      <c r="W8" s="462"/>
      <c r="X8" s="463" t="s">
        <v>13</v>
      </c>
      <c r="Y8" s="462"/>
      <c r="Z8" s="464" t="s">
        <v>14</v>
      </c>
      <c r="AA8" s="466" t="s">
        <v>36</v>
      </c>
      <c r="AB8" s="470" t="s">
        <v>12</v>
      </c>
      <c r="AC8" s="462"/>
      <c r="AD8" s="463" t="s">
        <v>13</v>
      </c>
      <c r="AE8" s="462"/>
      <c r="AF8" s="464" t="s">
        <v>14</v>
      </c>
      <c r="AG8" s="459" t="s">
        <v>36</v>
      </c>
      <c r="AH8" s="461" t="s">
        <v>12</v>
      </c>
      <c r="AI8" s="462"/>
      <c r="AJ8" s="463" t="s">
        <v>13</v>
      </c>
      <c r="AK8" s="462"/>
      <c r="AL8" s="464" t="s">
        <v>14</v>
      </c>
      <c r="AM8" s="468" t="s">
        <v>36</v>
      </c>
      <c r="AN8" s="470" t="s">
        <v>12</v>
      </c>
      <c r="AO8" s="462"/>
      <c r="AP8" s="463" t="s">
        <v>13</v>
      </c>
      <c r="AQ8" s="462"/>
      <c r="AR8" s="464" t="s">
        <v>14</v>
      </c>
      <c r="AS8" s="459" t="s">
        <v>36</v>
      </c>
      <c r="AT8" s="461" t="s">
        <v>12</v>
      </c>
      <c r="AU8" s="462"/>
      <c r="AV8" s="463" t="s">
        <v>13</v>
      </c>
      <c r="AW8" s="462"/>
      <c r="AX8" s="464" t="s">
        <v>14</v>
      </c>
      <c r="AY8" s="466" t="s">
        <v>36</v>
      </c>
      <c r="AZ8" s="461" t="s">
        <v>12</v>
      </c>
      <c r="BA8" s="462"/>
      <c r="BB8" s="463" t="s">
        <v>13</v>
      </c>
      <c r="BC8" s="462"/>
      <c r="BD8" s="464" t="s">
        <v>14</v>
      </c>
      <c r="BE8" s="493" t="s">
        <v>43</v>
      </c>
      <c r="BF8" s="479"/>
      <c r="BG8" s="414"/>
    </row>
    <row r="9" spans="1:59" ht="80.099999999999994" customHeight="1" thickBot="1" x14ac:dyDescent="0.25">
      <c r="A9" s="497"/>
      <c r="B9" s="500"/>
      <c r="C9" s="503"/>
      <c r="D9" s="113" t="s">
        <v>37</v>
      </c>
      <c r="E9" s="114" t="s">
        <v>38</v>
      </c>
      <c r="F9" s="115" t="s">
        <v>37</v>
      </c>
      <c r="G9" s="114" t="s">
        <v>38</v>
      </c>
      <c r="H9" s="465"/>
      <c r="I9" s="460"/>
      <c r="J9" s="116" t="s">
        <v>37</v>
      </c>
      <c r="K9" s="114" t="s">
        <v>38</v>
      </c>
      <c r="L9" s="115" t="s">
        <v>37</v>
      </c>
      <c r="M9" s="114" t="s">
        <v>38</v>
      </c>
      <c r="N9" s="465"/>
      <c r="O9" s="469"/>
      <c r="P9" s="113" t="s">
        <v>37</v>
      </c>
      <c r="Q9" s="114" t="s">
        <v>38</v>
      </c>
      <c r="R9" s="115" t="s">
        <v>37</v>
      </c>
      <c r="S9" s="114" t="s">
        <v>38</v>
      </c>
      <c r="T9" s="465"/>
      <c r="U9" s="460"/>
      <c r="V9" s="116" t="s">
        <v>37</v>
      </c>
      <c r="W9" s="114" t="s">
        <v>38</v>
      </c>
      <c r="X9" s="115" t="s">
        <v>37</v>
      </c>
      <c r="Y9" s="114" t="s">
        <v>38</v>
      </c>
      <c r="Z9" s="465"/>
      <c r="AA9" s="467"/>
      <c r="AB9" s="113" t="s">
        <v>37</v>
      </c>
      <c r="AC9" s="114" t="s">
        <v>38</v>
      </c>
      <c r="AD9" s="115" t="s">
        <v>37</v>
      </c>
      <c r="AE9" s="114" t="s">
        <v>38</v>
      </c>
      <c r="AF9" s="465"/>
      <c r="AG9" s="460"/>
      <c r="AH9" s="116" t="s">
        <v>37</v>
      </c>
      <c r="AI9" s="114" t="s">
        <v>38</v>
      </c>
      <c r="AJ9" s="115" t="s">
        <v>37</v>
      </c>
      <c r="AK9" s="114" t="s">
        <v>38</v>
      </c>
      <c r="AL9" s="465"/>
      <c r="AM9" s="469"/>
      <c r="AN9" s="113" t="s">
        <v>37</v>
      </c>
      <c r="AO9" s="114" t="s">
        <v>38</v>
      </c>
      <c r="AP9" s="115" t="s">
        <v>37</v>
      </c>
      <c r="AQ9" s="114" t="s">
        <v>38</v>
      </c>
      <c r="AR9" s="465"/>
      <c r="AS9" s="460"/>
      <c r="AT9" s="116" t="s">
        <v>37</v>
      </c>
      <c r="AU9" s="114" t="s">
        <v>38</v>
      </c>
      <c r="AV9" s="115" t="s">
        <v>37</v>
      </c>
      <c r="AW9" s="114" t="s">
        <v>38</v>
      </c>
      <c r="AX9" s="465"/>
      <c r="AY9" s="467"/>
      <c r="AZ9" s="116" t="s">
        <v>37</v>
      </c>
      <c r="BA9" s="114" t="s">
        <v>39</v>
      </c>
      <c r="BB9" s="115" t="s">
        <v>37</v>
      </c>
      <c r="BC9" s="114" t="s">
        <v>39</v>
      </c>
      <c r="BD9" s="465"/>
      <c r="BE9" s="494"/>
      <c r="BF9" s="479"/>
      <c r="BG9" s="414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SUM(SZAK!D60)</f>
        <v>0</v>
      </c>
      <c r="E10" s="120">
        <f>SUM(SZAK!E60)</f>
        <v>0</v>
      </c>
      <c r="F10" s="120">
        <f>SUM(SZAK!F60)</f>
        <v>30</v>
      </c>
      <c r="G10" s="120">
        <f>SUM(SZAK!G60)</f>
        <v>600</v>
      </c>
      <c r="H10" s="120">
        <f>SUM(SZAK!H60)</f>
        <v>27</v>
      </c>
      <c r="I10" s="120" t="s">
        <v>17</v>
      </c>
      <c r="J10" s="120">
        <f>SUM(SZAK!J60)</f>
        <v>16</v>
      </c>
      <c r="K10" s="120">
        <f>SUM(SZAK!K60)</f>
        <v>224</v>
      </c>
      <c r="L10" s="120">
        <f>SUM(SZAK!L60)</f>
        <v>17</v>
      </c>
      <c r="M10" s="120">
        <f>SUM(SZAK!M60)</f>
        <v>238</v>
      </c>
      <c r="N10" s="120">
        <f>SUM(SZAK!N60)</f>
        <v>27</v>
      </c>
      <c r="O10" s="120" t="s">
        <v>17</v>
      </c>
      <c r="P10" s="120">
        <f>SUM(SZAK!P60)</f>
        <v>10</v>
      </c>
      <c r="Q10" s="120">
        <f>SUM(SZAK!Q60)</f>
        <v>140</v>
      </c>
      <c r="R10" s="120">
        <f>SUM(SZAK!R60)</f>
        <v>21</v>
      </c>
      <c r="S10" s="120">
        <f>SUM(SZAK!S60)</f>
        <v>304</v>
      </c>
      <c r="T10" s="120">
        <f>SUM(SZAK!T60)</f>
        <v>31</v>
      </c>
      <c r="U10" s="120" t="s">
        <v>17</v>
      </c>
      <c r="V10" s="120">
        <f>SUM(SZAK!V60)</f>
        <v>14</v>
      </c>
      <c r="W10" s="120">
        <f>SUM(SZAK!W60)</f>
        <v>196</v>
      </c>
      <c r="X10" s="120">
        <f>SUM(SZAK!X60)</f>
        <v>18</v>
      </c>
      <c r="Y10" s="120">
        <f>SUM(SZAK!Y60)</f>
        <v>252</v>
      </c>
      <c r="Z10" s="120">
        <f>SUM(SZAK!Z60)</f>
        <v>33</v>
      </c>
      <c r="AA10" s="120" t="s">
        <v>17</v>
      </c>
      <c r="AB10" s="120">
        <f>SUM(SZAK!AB60)</f>
        <v>3</v>
      </c>
      <c r="AC10" s="120">
        <f>SUM(SZAK!AC60)</f>
        <v>42</v>
      </c>
      <c r="AD10" s="120">
        <f>SUM(SZAK!AD60)</f>
        <v>6</v>
      </c>
      <c r="AE10" s="120">
        <f>SUM(SZAK!AE60)</f>
        <v>84</v>
      </c>
      <c r="AF10" s="120">
        <f>SUM(SZAK!AF60)</f>
        <v>8</v>
      </c>
      <c r="AG10" s="120" t="s">
        <v>17</v>
      </c>
      <c r="AH10" s="120">
        <f>SUM(SZAK!AH60)</f>
        <v>2</v>
      </c>
      <c r="AI10" s="120">
        <f>SUM(SZAK!AI60)</f>
        <v>28</v>
      </c>
      <c r="AJ10" s="120">
        <f>SUM(SZAK!AJ60)</f>
        <v>4</v>
      </c>
      <c r="AK10" s="120">
        <f>SUM(SZAK!AK60)</f>
        <v>56</v>
      </c>
      <c r="AL10" s="120">
        <f>SUM(SZAK!AL60)</f>
        <v>6</v>
      </c>
      <c r="AM10" s="120" t="s">
        <v>17</v>
      </c>
      <c r="AN10" s="120">
        <f>SUM(SZAK!AN60)</f>
        <v>0</v>
      </c>
      <c r="AO10" s="120">
        <f>SUM(SZAK!AO60)</f>
        <v>0</v>
      </c>
      <c r="AP10" s="120">
        <f>SUM(SZAK!AP60)</f>
        <v>2</v>
      </c>
      <c r="AQ10" s="120">
        <f>SUM(SZAK!AQ60)</f>
        <v>28</v>
      </c>
      <c r="AR10" s="120">
        <f>SUM(SZAK!AR60)</f>
        <v>2</v>
      </c>
      <c r="AS10" s="120" t="s">
        <v>17</v>
      </c>
      <c r="AT10" s="120">
        <f>SUM(SZAK!AT60)</f>
        <v>0</v>
      </c>
      <c r="AU10" s="120">
        <f>SUM(SZAK!AU60)</f>
        <v>0</v>
      </c>
      <c r="AV10" s="120">
        <f>SUM(SZAK!AV60)</f>
        <v>2</v>
      </c>
      <c r="AW10" s="120">
        <f>SUM(SZAK!AW60)</f>
        <v>28</v>
      </c>
      <c r="AX10" s="120">
        <f>SUM(SZAK!AX60)</f>
        <v>10</v>
      </c>
      <c r="AY10" s="120" t="s">
        <v>17</v>
      </c>
      <c r="AZ10" s="120">
        <f>SUM(SZAK!AZ60)</f>
        <v>45</v>
      </c>
      <c r="BA10" s="120">
        <f>SUM(SZAK!BA60)</f>
        <v>630</v>
      </c>
      <c r="BB10" s="120">
        <f>SUM(SZAK!BB60)</f>
        <v>100</v>
      </c>
      <c r="BC10" s="120">
        <f>SUM(SZAK!BC60)</f>
        <v>1400</v>
      </c>
      <c r="BD10" s="120">
        <f>SUM(SZAK!BD60)</f>
        <v>144</v>
      </c>
      <c r="BE10" s="120">
        <f>SZAK!BE60</f>
        <v>143</v>
      </c>
      <c r="BF10" s="180"/>
      <c r="BG10" s="180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1"/>
      <c r="BG11" s="181"/>
    </row>
    <row r="12" spans="1:59" ht="15.75" customHeight="1" x14ac:dyDescent="0.25">
      <c r="A12" s="350" t="s">
        <v>337</v>
      </c>
      <c r="B12" s="51" t="s">
        <v>31</v>
      </c>
      <c r="C12" s="52" t="s">
        <v>246</v>
      </c>
      <c r="D12" s="102"/>
      <c r="E12" s="6" t="str">
        <f t="shared" ref="E12:E26" si="0">IF(D12*14=0,"",D12*14)</f>
        <v/>
      </c>
      <c r="F12" s="102"/>
      <c r="G12" s="6" t="str">
        <f t="shared" ref="G12:G26" si="1">IF(F12*14=0,"",F12*14)</f>
        <v/>
      </c>
      <c r="H12" s="102"/>
      <c r="I12" s="103"/>
      <c r="J12" s="56"/>
      <c r="K12" s="6" t="str">
        <f t="shared" ref="K12:K26" si="2">IF(J12*14=0,"",J12*14)</f>
        <v/>
      </c>
      <c r="L12" s="55"/>
      <c r="M12" s="6" t="str">
        <f t="shared" ref="M12:M26" si="3">IF(L12*14=0,"",L12*14)</f>
        <v/>
      </c>
      <c r="N12" s="55"/>
      <c r="O12" s="59"/>
      <c r="P12" s="55"/>
      <c r="Q12" s="6" t="str">
        <f t="shared" ref="Q12:Q26" si="4">IF(P12*14=0,"",P12*14)</f>
        <v/>
      </c>
      <c r="R12" s="55"/>
      <c r="S12" s="6" t="str">
        <f t="shared" ref="S12:S26" si="5">IF(R12*14=0,"",R12*14)</f>
        <v/>
      </c>
      <c r="T12" s="55"/>
      <c r="U12" s="58"/>
      <c r="V12" s="56"/>
      <c r="W12" s="6" t="str">
        <f t="shared" ref="W12:W26" si="6">IF(V12*14=0,"",V12*14)</f>
        <v/>
      </c>
      <c r="X12" s="55"/>
      <c r="Y12" s="6" t="str">
        <f t="shared" ref="Y12:Y26" si="7">IF(X12*14=0,"",X12*14)</f>
        <v/>
      </c>
      <c r="Z12" s="55"/>
      <c r="AA12" s="59"/>
      <c r="AB12" s="55">
        <v>2</v>
      </c>
      <c r="AC12" s="6">
        <f t="shared" ref="AC12:AC15" si="8">IF(AB12*14=0,"",AB12*14)</f>
        <v>28</v>
      </c>
      <c r="AD12" s="55">
        <v>2</v>
      </c>
      <c r="AE12" s="6">
        <f t="shared" ref="AE12:AE15" si="9">IF(AD12*14=0,"",AD12*14)</f>
        <v>28</v>
      </c>
      <c r="AF12" s="55">
        <v>4</v>
      </c>
      <c r="AG12" s="58" t="s">
        <v>72</v>
      </c>
      <c r="AH12" s="56"/>
      <c r="AI12" s="6" t="str">
        <f t="shared" ref="AI12:AI26" si="10">IF(AH12*14=0,"",AH12*14)</f>
        <v/>
      </c>
      <c r="AJ12" s="55"/>
      <c r="AK12" s="6" t="str">
        <f t="shared" ref="AK12:AK26" si="11">IF(AJ12*14=0,"",AJ12*14)</f>
        <v/>
      </c>
      <c r="AL12" s="55"/>
      <c r="AM12" s="59"/>
      <c r="AN12" s="56"/>
      <c r="AO12" s="6" t="str">
        <f t="shared" ref="AO12:AO26" si="12">IF(AN12*14=0,"",AN12*14)</f>
        <v/>
      </c>
      <c r="AP12" s="57"/>
      <c r="AQ12" s="6" t="str">
        <f t="shared" ref="AQ12:AQ26" si="13">IF(AP12*14=0,"",AP12*14)</f>
        <v/>
      </c>
      <c r="AR12" s="57"/>
      <c r="AS12" s="60"/>
      <c r="AT12" s="55"/>
      <c r="AU12" s="6" t="str">
        <f t="shared" ref="AU12:AU32" si="14">IF(AT12*14=0,"",AT12*14)</f>
        <v/>
      </c>
      <c r="AV12" s="55"/>
      <c r="AW12" s="6" t="str">
        <f t="shared" ref="AW12:AW32" si="15">IF(AV12*14=0,"",AV12*14)</f>
        <v/>
      </c>
      <c r="AX12" s="55"/>
      <c r="AY12" s="55"/>
      <c r="AZ12" s="7">
        <f t="shared" ref="AZ12:AZ28" si="16">IF(D12+J12+P12+V12+AB12+AH12+AN12+AT12=0,"",D12+J12+P12+V12+AB12+AH12+AN12+AT12)</f>
        <v>2</v>
      </c>
      <c r="BA12" s="6">
        <f t="shared" ref="BA12:BA29" si="17">IF((D12+J12+P12+V12+AB12+AH12+AN12+AT12)*14=0,"",(D12+J12+P12+V12+AB12+AH12+AN12+AT12)*14)</f>
        <v>28</v>
      </c>
      <c r="BB12" s="8">
        <f t="shared" ref="BB12:BB29" si="18">IF(F12+L12+R12+X12+AD12+AJ12+AP12+AV12=0,"",F12+L12+R12+X12+AD12+AJ12+AP12+AV12)</f>
        <v>2</v>
      </c>
      <c r="BC12" s="6">
        <f t="shared" ref="BC12:BC29" si="19">IF((L12+F12+R12+X12+AD12+AJ12+AP12+AV12)*14=0,"",(L12+F12+R12+X12+AD12+AJ12+AP12+AV12)*14)</f>
        <v>28</v>
      </c>
      <c r="BD12" s="8">
        <f t="shared" ref="BD12:BD29" si="20">IF(N12+H12+T12+Z12+AF12+AL12+AR12+AX12=0,"",N12+H12+T12+Z12+AF12+AL12+AR12+AX12)</f>
        <v>4</v>
      </c>
      <c r="BE12" s="9">
        <f t="shared" ref="BE12:BE31" si="21">IF(D12+F12+L12+J12+P12+R12+V12+X12+AB12+AD12+AH12+AJ12+AN12+AP12+AT12+AV12=0,"",D12+F12+L12+J12+P12+R12+V12+X12+AB12+AD12+AH12+AJ12+AN12+AP12+AT12+AV12)</f>
        <v>4</v>
      </c>
      <c r="BF12" s="238" t="s">
        <v>124</v>
      </c>
      <c r="BG12" s="238" t="s">
        <v>139</v>
      </c>
    </row>
    <row r="13" spans="1:59" ht="15.75" customHeight="1" x14ac:dyDescent="0.25">
      <c r="A13" s="350" t="s">
        <v>338</v>
      </c>
      <c r="B13" s="51" t="s">
        <v>31</v>
      </c>
      <c r="C13" s="244" t="s">
        <v>149</v>
      </c>
      <c r="D13" s="102"/>
      <c r="E13" s="6" t="str">
        <f t="shared" ref="E13" si="22">IF(D13*14=0,"",D13*14)</f>
        <v/>
      </c>
      <c r="F13" s="102"/>
      <c r="G13" s="6" t="str">
        <f t="shared" ref="G13" si="23">IF(F13*14=0,"",F13*14)</f>
        <v/>
      </c>
      <c r="H13" s="102"/>
      <c r="I13" s="103"/>
      <c r="J13" s="56"/>
      <c r="K13" s="6" t="str">
        <f t="shared" ref="K13" si="24">IF(J13*14=0,"",J13*14)</f>
        <v/>
      </c>
      <c r="L13" s="55"/>
      <c r="M13" s="6" t="str">
        <f t="shared" ref="M13" si="25">IF(L13*14=0,"",L13*14)</f>
        <v/>
      </c>
      <c r="N13" s="55"/>
      <c r="O13" s="59"/>
      <c r="P13" s="55"/>
      <c r="Q13" s="6" t="str">
        <f t="shared" ref="Q13" si="26">IF(P13*14=0,"",P13*14)</f>
        <v/>
      </c>
      <c r="R13" s="55"/>
      <c r="S13" s="6" t="str">
        <f t="shared" ref="S13" si="27">IF(R13*14=0,"",R13*14)</f>
        <v/>
      </c>
      <c r="T13" s="55"/>
      <c r="U13" s="58"/>
      <c r="V13" s="56"/>
      <c r="W13" s="6" t="str">
        <f t="shared" ref="W13" si="28">IF(V13*14=0,"",V13*14)</f>
        <v/>
      </c>
      <c r="X13" s="55"/>
      <c r="Y13" s="6" t="str">
        <f t="shared" ref="Y13" si="29">IF(X13*14=0,"",X13*14)</f>
        <v/>
      </c>
      <c r="Z13" s="55"/>
      <c r="AA13" s="59"/>
      <c r="AB13" s="273">
        <v>3</v>
      </c>
      <c r="AC13" s="6">
        <f t="shared" si="8"/>
        <v>42</v>
      </c>
      <c r="AD13" s="273">
        <v>3</v>
      </c>
      <c r="AE13" s="6">
        <f t="shared" si="9"/>
        <v>42</v>
      </c>
      <c r="AF13" s="273">
        <v>7</v>
      </c>
      <c r="AG13" s="286" t="s">
        <v>80</v>
      </c>
      <c r="AH13" s="56"/>
      <c r="AI13" s="6" t="str">
        <f t="shared" ref="AI13" si="30">IF(AH13*14=0,"",AH13*14)</f>
        <v/>
      </c>
      <c r="AJ13" s="55"/>
      <c r="AK13" s="6" t="str">
        <f t="shared" ref="AK13" si="31">IF(AJ13*14=0,"",AJ13*14)</f>
        <v/>
      </c>
      <c r="AL13" s="55"/>
      <c r="AM13" s="59"/>
      <c r="AN13" s="56"/>
      <c r="AO13" s="6" t="str">
        <f t="shared" ref="AO13" si="32">IF(AN13*14=0,"",AN13*14)</f>
        <v/>
      </c>
      <c r="AP13" s="57"/>
      <c r="AQ13" s="6" t="str">
        <f t="shared" ref="AQ13" si="33">IF(AP13*14=0,"",AP13*14)</f>
        <v/>
      </c>
      <c r="AR13" s="57"/>
      <c r="AS13" s="60"/>
      <c r="AT13" s="55"/>
      <c r="AU13" s="6" t="str">
        <f t="shared" ref="AU13" si="34">IF(AT13*14=0,"",AT13*14)</f>
        <v/>
      </c>
      <c r="AV13" s="55"/>
      <c r="AW13" s="6" t="str">
        <f t="shared" ref="AW13" si="35">IF(AV13*14=0,"",AV13*14)</f>
        <v/>
      </c>
      <c r="AX13" s="55"/>
      <c r="AY13" s="55"/>
      <c r="AZ13" s="7">
        <f t="shared" ref="AZ13" si="36">IF(D13+J13+P13+V13+AB13+AH13+AN13+AT13=0,"",D13+J13+P13+V13+AB13+AH13+AN13+AT13)</f>
        <v>3</v>
      </c>
      <c r="BA13" s="6">
        <f t="shared" ref="BA13" si="37">IF((D13+J13+P13+V13+AB13+AH13+AN13+AT13)*14=0,"",(D13+J13+P13+V13+AB13+AH13+AN13+AT13)*14)</f>
        <v>42</v>
      </c>
      <c r="BB13" s="8">
        <f t="shared" ref="BB13" si="38">IF(F13+L13+R13+X13+AD13+AJ13+AP13+AV13=0,"",F13+L13+R13+X13+AD13+AJ13+AP13+AV13)</f>
        <v>3</v>
      </c>
      <c r="BC13" s="6">
        <f t="shared" ref="BC13" si="39">IF((L13+F13+R13+X13+AD13+AJ13+AP13+AV13)*14=0,"",(L13+F13+R13+X13+AD13+AJ13+AP13+AV13)*14)</f>
        <v>42</v>
      </c>
      <c r="BD13" s="8">
        <f t="shared" ref="BD13" si="40">IF(N13+H13+T13+Z13+AF13+AL13+AR13+AX13=0,"",N13+H13+T13+Z13+AF13+AL13+AR13+AX13)</f>
        <v>7</v>
      </c>
      <c r="BE13" s="9">
        <f t="shared" si="21"/>
        <v>6</v>
      </c>
      <c r="BF13" s="238" t="s">
        <v>124</v>
      </c>
      <c r="BG13" s="238" t="s">
        <v>139</v>
      </c>
    </row>
    <row r="14" spans="1:59" ht="15.75" customHeight="1" x14ac:dyDescent="0.25">
      <c r="A14" s="350" t="s">
        <v>339</v>
      </c>
      <c r="B14" s="51" t="s">
        <v>31</v>
      </c>
      <c r="C14" s="244" t="s">
        <v>153</v>
      </c>
      <c r="D14" s="102"/>
      <c r="E14" s="6" t="str">
        <f t="shared" si="0"/>
        <v/>
      </c>
      <c r="F14" s="102"/>
      <c r="G14" s="6" t="str">
        <f t="shared" si="1"/>
        <v/>
      </c>
      <c r="H14" s="102"/>
      <c r="I14" s="103"/>
      <c r="J14" s="56"/>
      <c r="K14" s="6" t="str">
        <f t="shared" si="2"/>
        <v/>
      </c>
      <c r="L14" s="55"/>
      <c r="M14" s="6" t="str">
        <f t="shared" si="3"/>
        <v/>
      </c>
      <c r="N14" s="55"/>
      <c r="O14" s="59"/>
      <c r="P14" s="55"/>
      <c r="Q14" s="6" t="str">
        <f t="shared" si="4"/>
        <v/>
      </c>
      <c r="R14" s="55"/>
      <c r="S14" s="6" t="str">
        <f t="shared" si="5"/>
        <v/>
      </c>
      <c r="T14" s="55"/>
      <c r="U14" s="58"/>
      <c r="V14" s="56"/>
      <c r="W14" s="6" t="str">
        <f t="shared" si="6"/>
        <v/>
      </c>
      <c r="X14" s="55"/>
      <c r="Y14" s="6" t="str">
        <f t="shared" si="7"/>
        <v/>
      </c>
      <c r="Z14" s="55"/>
      <c r="AA14" s="59"/>
      <c r="AB14" s="55">
        <v>3</v>
      </c>
      <c r="AC14" s="6">
        <f t="shared" si="8"/>
        <v>42</v>
      </c>
      <c r="AD14" s="273">
        <v>2</v>
      </c>
      <c r="AE14" s="6">
        <f t="shared" si="9"/>
        <v>28</v>
      </c>
      <c r="AF14" s="55">
        <v>4</v>
      </c>
      <c r="AG14" s="58" t="s">
        <v>72</v>
      </c>
      <c r="AH14" s="56"/>
      <c r="AI14" s="6" t="str">
        <f t="shared" si="10"/>
        <v/>
      </c>
      <c r="AJ14" s="55"/>
      <c r="AK14" s="6" t="str">
        <f t="shared" si="11"/>
        <v/>
      </c>
      <c r="AL14" s="55"/>
      <c r="AM14" s="59"/>
      <c r="AN14" s="56"/>
      <c r="AO14" s="6" t="str">
        <f t="shared" si="12"/>
        <v/>
      </c>
      <c r="AP14" s="57"/>
      <c r="AQ14" s="6" t="str">
        <f t="shared" si="13"/>
        <v/>
      </c>
      <c r="AR14" s="57"/>
      <c r="AS14" s="60"/>
      <c r="AT14" s="55"/>
      <c r="AU14" s="6" t="str">
        <f t="shared" si="14"/>
        <v/>
      </c>
      <c r="AV14" s="55"/>
      <c r="AW14" s="6" t="str">
        <f t="shared" si="15"/>
        <v/>
      </c>
      <c r="AX14" s="55"/>
      <c r="AY14" s="55"/>
      <c r="AZ14" s="7">
        <f t="shared" si="16"/>
        <v>3</v>
      </c>
      <c r="BA14" s="6">
        <f t="shared" si="17"/>
        <v>42</v>
      </c>
      <c r="BB14" s="8">
        <f t="shared" si="18"/>
        <v>2</v>
      </c>
      <c r="BC14" s="6">
        <f t="shared" si="19"/>
        <v>28</v>
      </c>
      <c r="BD14" s="8">
        <f t="shared" si="20"/>
        <v>4</v>
      </c>
      <c r="BE14" s="9">
        <f t="shared" si="21"/>
        <v>5</v>
      </c>
      <c r="BF14" s="238" t="s">
        <v>124</v>
      </c>
      <c r="BG14" s="238" t="s">
        <v>139</v>
      </c>
    </row>
    <row r="15" spans="1:59" ht="15.75" customHeight="1" x14ac:dyDescent="0.25">
      <c r="A15" s="350" t="s">
        <v>340</v>
      </c>
      <c r="B15" s="51" t="s">
        <v>31</v>
      </c>
      <c r="C15" s="244" t="s">
        <v>152</v>
      </c>
      <c r="D15" s="102"/>
      <c r="E15" s="6" t="str">
        <f t="shared" si="0"/>
        <v/>
      </c>
      <c r="F15" s="102"/>
      <c r="G15" s="6" t="str">
        <f t="shared" si="1"/>
        <v/>
      </c>
      <c r="H15" s="102"/>
      <c r="I15" s="103"/>
      <c r="J15" s="56"/>
      <c r="K15" s="6" t="str">
        <f t="shared" si="2"/>
        <v/>
      </c>
      <c r="L15" s="55"/>
      <c r="M15" s="6" t="str">
        <f t="shared" si="3"/>
        <v/>
      </c>
      <c r="N15" s="55"/>
      <c r="O15" s="59"/>
      <c r="P15" s="55"/>
      <c r="Q15" s="6" t="str">
        <f t="shared" si="4"/>
        <v/>
      </c>
      <c r="R15" s="55"/>
      <c r="S15" s="6" t="str">
        <f t="shared" si="5"/>
        <v/>
      </c>
      <c r="T15" s="55"/>
      <c r="U15" s="58"/>
      <c r="V15" s="56"/>
      <c r="W15" s="6" t="str">
        <f t="shared" si="6"/>
        <v/>
      </c>
      <c r="X15" s="55"/>
      <c r="Y15" s="6" t="str">
        <f t="shared" si="7"/>
        <v/>
      </c>
      <c r="Z15" s="55"/>
      <c r="AA15" s="59"/>
      <c r="AB15" s="102">
        <v>3</v>
      </c>
      <c r="AC15" s="6">
        <f t="shared" si="8"/>
        <v>42</v>
      </c>
      <c r="AD15" s="102">
        <v>2</v>
      </c>
      <c r="AE15" s="6">
        <f t="shared" si="9"/>
        <v>28</v>
      </c>
      <c r="AF15" s="102">
        <v>6</v>
      </c>
      <c r="AG15" s="103" t="s">
        <v>15</v>
      </c>
      <c r="AH15" s="56"/>
      <c r="AI15" s="6" t="str">
        <f t="shared" si="10"/>
        <v/>
      </c>
      <c r="AJ15" s="55"/>
      <c r="AK15" s="6" t="str">
        <f t="shared" si="11"/>
        <v/>
      </c>
      <c r="AL15" s="55"/>
      <c r="AM15" s="59"/>
      <c r="AN15" s="56"/>
      <c r="AO15" s="6" t="str">
        <f t="shared" si="12"/>
        <v/>
      </c>
      <c r="AP15" s="57"/>
      <c r="AQ15" s="6" t="str">
        <f t="shared" si="13"/>
        <v/>
      </c>
      <c r="AR15" s="57"/>
      <c r="AS15" s="60"/>
      <c r="AT15" s="55"/>
      <c r="AU15" s="6" t="str">
        <f t="shared" si="14"/>
        <v/>
      </c>
      <c r="AV15" s="55"/>
      <c r="AW15" s="6" t="str">
        <f t="shared" si="15"/>
        <v/>
      </c>
      <c r="AX15" s="55"/>
      <c r="AY15" s="55"/>
      <c r="AZ15" s="7">
        <f t="shared" si="16"/>
        <v>3</v>
      </c>
      <c r="BA15" s="6">
        <f t="shared" si="17"/>
        <v>42</v>
      </c>
      <c r="BB15" s="8">
        <f t="shared" si="18"/>
        <v>2</v>
      </c>
      <c r="BC15" s="6">
        <f t="shared" si="19"/>
        <v>28</v>
      </c>
      <c r="BD15" s="8">
        <f t="shared" si="20"/>
        <v>6</v>
      </c>
      <c r="BE15" s="9">
        <f t="shared" si="21"/>
        <v>5</v>
      </c>
      <c r="BF15" s="238" t="s">
        <v>124</v>
      </c>
      <c r="BG15" s="238" t="s">
        <v>139</v>
      </c>
    </row>
    <row r="16" spans="1:59" ht="15.75" customHeight="1" x14ac:dyDescent="0.25">
      <c r="A16" s="350" t="s">
        <v>341</v>
      </c>
      <c r="B16" s="51" t="s">
        <v>31</v>
      </c>
      <c r="C16" s="244" t="s">
        <v>151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55"/>
      <c r="AC16" s="6" t="str">
        <f t="shared" ref="AC16:AC28" si="41">IF(AB16*14=0,"",AB16*14)</f>
        <v/>
      </c>
      <c r="AD16" s="55"/>
      <c r="AE16" s="6" t="str">
        <f t="shared" ref="AE16:AE28" si="42">IF(AD16*14=0,"",AD16*14)</f>
        <v/>
      </c>
      <c r="AF16" s="55"/>
      <c r="AG16" s="58"/>
      <c r="AH16" s="56">
        <v>2</v>
      </c>
      <c r="AI16" s="6">
        <f t="shared" si="10"/>
        <v>28</v>
      </c>
      <c r="AJ16" s="55">
        <v>1</v>
      </c>
      <c r="AK16" s="6">
        <f t="shared" si="11"/>
        <v>14</v>
      </c>
      <c r="AL16" s="55">
        <v>4</v>
      </c>
      <c r="AM16" s="59" t="s">
        <v>72</v>
      </c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2</v>
      </c>
      <c r="BA16" s="6">
        <f t="shared" si="17"/>
        <v>28</v>
      </c>
      <c r="BB16" s="8">
        <f t="shared" si="18"/>
        <v>1</v>
      </c>
      <c r="BC16" s="6">
        <f t="shared" si="19"/>
        <v>14</v>
      </c>
      <c r="BD16" s="8">
        <f t="shared" si="20"/>
        <v>4</v>
      </c>
      <c r="BE16" s="9">
        <f t="shared" si="21"/>
        <v>3</v>
      </c>
      <c r="BF16" s="238" t="s">
        <v>124</v>
      </c>
      <c r="BG16" s="238" t="s">
        <v>139</v>
      </c>
    </row>
    <row r="17" spans="1:59" ht="15.75" customHeight="1" x14ac:dyDescent="0.25">
      <c r="A17" s="350" t="s">
        <v>342</v>
      </c>
      <c r="B17" s="51" t="s">
        <v>31</v>
      </c>
      <c r="C17" s="244" t="s">
        <v>155</v>
      </c>
      <c r="D17" s="102"/>
      <c r="E17" s="6" t="str">
        <f t="shared" ref="E17" si="43">IF(D17*14=0,"",D17*14)</f>
        <v/>
      </c>
      <c r="F17" s="102"/>
      <c r="G17" s="6" t="str">
        <f t="shared" ref="G17" si="44">IF(F17*14=0,"",F17*14)</f>
        <v/>
      </c>
      <c r="H17" s="102"/>
      <c r="I17" s="103"/>
      <c r="J17" s="56"/>
      <c r="K17" s="6" t="str">
        <f t="shared" ref="K17" si="45">IF(J17*14=0,"",J17*14)</f>
        <v/>
      </c>
      <c r="L17" s="55"/>
      <c r="M17" s="6" t="str">
        <f t="shared" ref="M17" si="46">IF(L17*14=0,"",L17*14)</f>
        <v/>
      </c>
      <c r="N17" s="55"/>
      <c r="O17" s="59"/>
      <c r="P17" s="55"/>
      <c r="Q17" s="6" t="str">
        <f t="shared" ref="Q17" si="47">IF(P17*14=0,"",P17*14)</f>
        <v/>
      </c>
      <c r="R17" s="55"/>
      <c r="S17" s="6" t="str">
        <f t="shared" ref="S17" si="48">IF(R17*14=0,"",R17*14)</f>
        <v/>
      </c>
      <c r="T17" s="55"/>
      <c r="U17" s="58"/>
      <c r="V17" s="56"/>
      <c r="W17" s="6" t="str">
        <f t="shared" ref="W17" si="49">IF(V17*14=0,"",V17*14)</f>
        <v/>
      </c>
      <c r="X17" s="55"/>
      <c r="Y17" s="6" t="str">
        <f t="shared" ref="Y17" si="50">IF(X17*14=0,"",X17*14)</f>
        <v/>
      </c>
      <c r="Z17" s="55"/>
      <c r="AA17" s="59"/>
      <c r="AB17" s="102"/>
      <c r="AC17" s="6" t="str">
        <f t="shared" si="41"/>
        <v/>
      </c>
      <c r="AD17" s="102"/>
      <c r="AE17" s="274" t="str">
        <f t="shared" si="42"/>
        <v/>
      </c>
      <c r="AF17" s="102"/>
      <c r="AG17" s="103"/>
      <c r="AH17" s="298">
        <v>3</v>
      </c>
      <c r="AI17" s="6">
        <f t="shared" ref="AI17" si="51">IF(AH17*14=0,"",AH17*14)</f>
        <v>42</v>
      </c>
      <c r="AJ17" s="273">
        <v>2</v>
      </c>
      <c r="AK17" s="6">
        <f t="shared" ref="AK17" si="52">IF(AJ17*14=0,"",AJ17*14)</f>
        <v>28</v>
      </c>
      <c r="AL17" s="273">
        <v>4</v>
      </c>
      <c r="AM17" s="299" t="s">
        <v>15</v>
      </c>
      <c r="AN17" s="56"/>
      <c r="AO17" s="6" t="str">
        <f t="shared" ref="AO17" si="53">IF(AN17*14=0,"",AN17*14)</f>
        <v/>
      </c>
      <c r="AP17" s="57"/>
      <c r="AQ17" s="6" t="str">
        <f t="shared" ref="AQ17" si="54">IF(AP17*14=0,"",AP17*14)</f>
        <v/>
      </c>
      <c r="AR17" s="57"/>
      <c r="AS17" s="60"/>
      <c r="AT17" s="55"/>
      <c r="AU17" s="6" t="str">
        <f t="shared" ref="AU17" si="55">IF(AT17*14=0,"",AT17*14)</f>
        <v/>
      </c>
      <c r="AV17" s="55"/>
      <c r="AW17" s="6" t="str">
        <f t="shared" ref="AW17" si="56">IF(AV17*14=0,"",AV17*14)</f>
        <v/>
      </c>
      <c r="AX17" s="55"/>
      <c r="AY17" s="55"/>
      <c r="AZ17" s="7">
        <f t="shared" ref="AZ17" si="57">IF(D17+J17+P17+V17+AB17+AH17+AN17+AT17=0,"",D17+J17+P17+V17+AB17+AH17+AN17+AT17)</f>
        <v>3</v>
      </c>
      <c r="BA17" s="6">
        <f t="shared" ref="BA17" si="58">IF((D17+J17+P17+V17+AB17+AH17+AN17+AT17)*14=0,"",(D17+J17+P17+V17+AB17+AH17+AN17+AT17)*14)</f>
        <v>42</v>
      </c>
      <c r="BB17" s="8">
        <f t="shared" ref="BB17" si="59">IF(F17+L17+R17+X17+AD17+AJ17+AP17+AV17=0,"",F17+L17+R17+X17+AD17+AJ17+AP17+AV17)</f>
        <v>2</v>
      </c>
      <c r="BC17" s="6">
        <f t="shared" ref="BC17" si="60">IF((L17+F17+R17+X17+AD17+AJ17+AP17+AV17)*14=0,"",(L17+F17+R17+X17+AD17+AJ17+AP17+AV17)*14)</f>
        <v>28</v>
      </c>
      <c r="BD17" s="8">
        <f t="shared" ref="BD17" si="61">IF(N17+H17+T17+Z17+AF17+AL17+AR17+AX17=0,"",N17+H17+T17+Z17+AF17+AL17+AR17+AX17)</f>
        <v>4</v>
      </c>
      <c r="BE17" s="9">
        <f t="shared" si="21"/>
        <v>5</v>
      </c>
      <c r="BF17" s="238" t="s">
        <v>124</v>
      </c>
      <c r="BG17" s="281" t="s">
        <v>222</v>
      </c>
    </row>
    <row r="18" spans="1:59" ht="15.75" customHeight="1" x14ac:dyDescent="0.25">
      <c r="A18" s="350" t="s">
        <v>343</v>
      </c>
      <c r="B18" s="51" t="s">
        <v>31</v>
      </c>
      <c r="C18" s="244" t="s">
        <v>147</v>
      </c>
      <c r="D18" s="102"/>
      <c r="E18" s="6" t="str">
        <f t="shared" si="0"/>
        <v/>
      </c>
      <c r="F18" s="102"/>
      <c r="G18" s="6" t="str">
        <f t="shared" si="1"/>
        <v/>
      </c>
      <c r="H18" s="102"/>
      <c r="I18" s="103"/>
      <c r="J18" s="56"/>
      <c r="K18" s="6" t="str">
        <f t="shared" si="2"/>
        <v/>
      </c>
      <c r="L18" s="55"/>
      <c r="M18" s="6" t="str">
        <f t="shared" si="3"/>
        <v/>
      </c>
      <c r="N18" s="55"/>
      <c r="O18" s="59"/>
      <c r="P18" s="55"/>
      <c r="Q18" s="6" t="str">
        <f t="shared" si="4"/>
        <v/>
      </c>
      <c r="R18" s="55"/>
      <c r="S18" s="6" t="str">
        <f t="shared" si="5"/>
        <v/>
      </c>
      <c r="T18" s="55"/>
      <c r="U18" s="58"/>
      <c r="V18" s="56"/>
      <c r="W18" s="6" t="str">
        <f t="shared" si="6"/>
        <v/>
      </c>
      <c r="X18" s="55"/>
      <c r="Y18" s="6" t="str">
        <f t="shared" si="7"/>
        <v/>
      </c>
      <c r="Z18" s="55"/>
      <c r="AA18" s="59"/>
      <c r="AB18" s="55"/>
      <c r="AC18" s="6" t="str">
        <f t="shared" si="41"/>
        <v/>
      </c>
      <c r="AD18" s="55"/>
      <c r="AE18" s="6" t="str">
        <f t="shared" si="42"/>
        <v/>
      </c>
      <c r="AF18" s="55"/>
      <c r="AG18" s="58"/>
      <c r="AH18" s="298">
        <v>2</v>
      </c>
      <c r="AI18" s="6">
        <f t="shared" si="10"/>
        <v>28</v>
      </c>
      <c r="AJ18" s="273">
        <v>2</v>
      </c>
      <c r="AK18" s="6">
        <f t="shared" si="11"/>
        <v>28</v>
      </c>
      <c r="AL18" s="273">
        <v>4</v>
      </c>
      <c r="AM18" s="299" t="s">
        <v>80</v>
      </c>
      <c r="AN18" s="56"/>
      <c r="AO18" s="6" t="str">
        <f t="shared" si="12"/>
        <v/>
      </c>
      <c r="AP18" s="57"/>
      <c r="AQ18" s="6" t="str">
        <f t="shared" si="13"/>
        <v/>
      </c>
      <c r="AR18" s="57"/>
      <c r="AS18" s="60"/>
      <c r="AT18" s="55"/>
      <c r="AU18" s="6" t="str">
        <f t="shared" si="14"/>
        <v/>
      </c>
      <c r="AV18" s="55"/>
      <c r="AW18" s="6" t="str">
        <f t="shared" si="15"/>
        <v/>
      </c>
      <c r="AX18" s="55"/>
      <c r="AY18" s="55"/>
      <c r="AZ18" s="7">
        <f t="shared" si="16"/>
        <v>2</v>
      </c>
      <c r="BA18" s="6">
        <f t="shared" si="17"/>
        <v>28</v>
      </c>
      <c r="BB18" s="8">
        <f t="shared" si="18"/>
        <v>2</v>
      </c>
      <c r="BC18" s="6">
        <f t="shared" si="19"/>
        <v>28</v>
      </c>
      <c r="BD18" s="8">
        <f t="shared" si="20"/>
        <v>4</v>
      </c>
      <c r="BE18" s="9">
        <f t="shared" si="21"/>
        <v>4</v>
      </c>
      <c r="BF18" s="238" t="s">
        <v>124</v>
      </c>
      <c r="BG18" s="281" t="s">
        <v>126</v>
      </c>
    </row>
    <row r="19" spans="1:59" ht="15" customHeight="1" x14ac:dyDescent="0.25">
      <c r="A19" s="350" t="s">
        <v>344</v>
      </c>
      <c r="B19" s="51" t="s">
        <v>31</v>
      </c>
      <c r="C19" s="244" t="s">
        <v>352</v>
      </c>
      <c r="D19" s="102"/>
      <c r="E19" s="6" t="str">
        <f t="shared" si="0"/>
        <v/>
      </c>
      <c r="F19" s="102"/>
      <c r="G19" s="6" t="str">
        <f t="shared" si="1"/>
        <v/>
      </c>
      <c r="H19" s="102"/>
      <c r="I19" s="103"/>
      <c r="J19" s="56"/>
      <c r="K19" s="6" t="str">
        <f t="shared" si="2"/>
        <v/>
      </c>
      <c r="L19" s="55"/>
      <c r="M19" s="6" t="str">
        <f t="shared" si="3"/>
        <v/>
      </c>
      <c r="N19" s="55"/>
      <c r="O19" s="59"/>
      <c r="P19" s="55"/>
      <c r="Q19" s="6" t="str">
        <f t="shared" si="4"/>
        <v/>
      </c>
      <c r="R19" s="55"/>
      <c r="S19" s="6" t="str">
        <f t="shared" si="5"/>
        <v/>
      </c>
      <c r="T19" s="55"/>
      <c r="U19" s="58"/>
      <c r="V19" s="56"/>
      <c r="W19" s="6" t="str">
        <f t="shared" si="6"/>
        <v/>
      </c>
      <c r="X19" s="55"/>
      <c r="Y19" s="6" t="str">
        <f t="shared" si="7"/>
        <v/>
      </c>
      <c r="Z19" s="55"/>
      <c r="AA19" s="59"/>
      <c r="AB19" s="55"/>
      <c r="AC19" s="6" t="str">
        <f t="shared" si="41"/>
        <v/>
      </c>
      <c r="AD19" s="55"/>
      <c r="AE19" s="6" t="str">
        <f t="shared" si="42"/>
        <v/>
      </c>
      <c r="AF19" s="55"/>
      <c r="AG19" s="58"/>
      <c r="AH19" s="298">
        <v>2</v>
      </c>
      <c r="AI19" s="6">
        <f t="shared" si="10"/>
        <v>28</v>
      </c>
      <c r="AJ19" s="273">
        <v>5</v>
      </c>
      <c r="AK19" s="6">
        <f t="shared" si="11"/>
        <v>70</v>
      </c>
      <c r="AL19" s="273">
        <v>8</v>
      </c>
      <c r="AM19" s="299" t="s">
        <v>72</v>
      </c>
      <c r="AN19" s="56"/>
      <c r="AO19" s="6" t="str">
        <f t="shared" si="12"/>
        <v/>
      </c>
      <c r="AP19" s="57"/>
      <c r="AQ19" s="6" t="str">
        <f t="shared" si="13"/>
        <v/>
      </c>
      <c r="AR19" s="57"/>
      <c r="AS19" s="60"/>
      <c r="AT19" s="55"/>
      <c r="AU19" s="6" t="str">
        <f t="shared" si="14"/>
        <v/>
      </c>
      <c r="AV19" s="55"/>
      <c r="AW19" s="6" t="str">
        <f t="shared" si="15"/>
        <v/>
      </c>
      <c r="AX19" s="55"/>
      <c r="AY19" s="55"/>
      <c r="AZ19" s="7">
        <f t="shared" si="16"/>
        <v>2</v>
      </c>
      <c r="BA19" s="6">
        <f t="shared" si="17"/>
        <v>28</v>
      </c>
      <c r="BB19" s="8">
        <f t="shared" si="18"/>
        <v>5</v>
      </c>
      <c r="BC19" s="6">
        <f t="shared" si="19"/>
        <v>70</v>
      </c>
      <c r="BD19" s="8">
        <f t="shared" si="20"/>
        <v>8</v>
      </c>
      <c r="BE19" s="9">
        <f t="shared" si="21"/>
        <v>7</v>
      </c>
      <c r="BF19" s="238" t="s">
        <v>124</v>
      </c>
      <c r="BG19" s="281" t="s">
        <v>126</v>
      </c>
    </row>
    <row r="20" spans="1:59" x14ac:dyDescent="0.25">
      <c r="A20" s="350" t="s">
        <v>345</v>
      </c>
      <c r="B20" s="51" t="s">
        <v>31</v>
      </c>
      <c r="C20" s="244" t="s">
        <v>146</v>
      </c>
      <c r="D20" s="102"/>
      <c r="E20" s="6" t="str">
        <f t="shared" si="0"/>
        <v/>
      </c>
      <c r="F20" s="102"/>
      <c r="G20" s="6" t="str">
        <f t="shared" si="1"/>
        <v/>
      </c>
      <c r="H20" s="102"/>
      <c r="I20" s="103"/>
      <c r="J20" s="56"/>
      <c r="K20" s="6" t="str">
        <f t="shared" si="2"/>
        <v/>
      </c>
      <c r="L20" s="55"/>
      <c r="M20" s="6" t="str">
        <f t="shared" si="3"/>
        <v/>
      </c>
      <c r="N20" s="55"/>
      <c r="O20" s="59"/>
      <c r="P20" s="55"/>
      <c r="Q20" s="6" t="str">
        <f t="shared" si="4"/>
        <v/>
      </c>
      <c r="R20" s="55"/>
      <c r="S20" s="6" t="str">
        <f t="shared" si="5"/>
        <v/>
      </c>
      <c r="T20" s="55"/>
      <c r="U20" s="58"/>
      <c r="V20" s="56"/>
      <c r="W20" s="6" t="str">
        <f t="shared" si="6"/>
        <v/>
      </c>
      <c r="X20" s="55"/>
      <c r="Y20" s="6" t="str">
        <f t="shared" si="7"/>
        <v/>
      </c>
      <c r="Z20" s="55"/>
      <c r="AA20" s="59"/>
      <c r="AB20" s="55"/>
      <c r="AC20" s="6" t="str">
        <f t="shared" si="41"/>
        <v/>
      </c>
      <c r="AD20" s="55"/>
      <c r="AE20" s="6" t="str">
        <f t="shared" si="42"/>
        <v/>
      </c>
      <c r="AF20" s="55"/>
      <c r="AG20" s="58"/>
      <c r="AH20" s="298">
        <v>3</v>
      </c>
      <c r="AI20" s="6">
        <f t="shared" si="10"/>
        <v>42</v>
      </c>
      <c r="AJ20" s="273">
        <v>1</v>
      </c>
      <c r="AK20" s="6">
        <f t="shared" si="11"/>
        <v>14</v>
      </c>
      <c r="AL20" s="273">
        <v>4</v>
      </c>
      <c r="AM20" s="299" t="s">
        <v>80</v>
      </c>
      <c r="AN20" s="56"/>
      <c r="AO20" s="6" t="str">
        <f t="shared" si="12"/>
        <v/>
      </c>
      <c r="AP20" s="57"/>
      <c r="AQ20" s="6" t="str">
        <f t="shared" si="13"/>
        <v/>
      </c>
      <c r="AR20" s="57"/>
      <c r="AS20" s="60"/>
      <c r="AT20" s="55"/>
      <c r="AU20" s="6" t="str">
        <f t="shared" si="14"/>
        <v/>
      </c>
      <c r="AV20" s="55"/>
      <c r="AW20" s="6" t="str">
        <f t="shared" si="15"/>
        <v/>
      </c>
      <c r="AX20" s="55"/>
      <c r="AY20" s="55"/>
      <c r="AZ20" s="229">
        <f t="shared" si="16"/>
        <v>3</v>
      </c>
      <c r="BA20" s="6">
        <f t="shared" si="17"/>
        <v>42</v>
      </c>
      <c r="BB20" s="230">
        <f t="shared" si="18"/>
        <v>1</v>
      </c>
      <c r="BC20" s="6">
        <f t="shared" si="19"/>
        <v>14</v>
      </c>
      <c r="BD20" s="230">
        <f t="shared" si="20"/>
        <v>4</v>
      </c>
      <c r="BE20" s="9">
        <f t="shared" si="21"/>
        <v>4</v>
      </c>
      <c r="BF20" s="238" t="s">
        <v>124</v>
      </c>
      <c r="BG20" s="281" t="s">
        <v>126</v>
      </c>
    </row>
    <row r="21" spans="1:59" s="174" customFormat="1" ht="15.75" customHeight="1" x14ac:dyDescent="0.25">
      <c r="A21" s="350" t="s">
        <v>346</v>
      </c>
      <c r="B21" s="51" t="s">
        <v>31</v>
      </c>
      <c r="C21" s="244" t="s">
        <v>148</v>
      </c>
      <c r="D21" s="102"/>
      <c r="E21" s="6" t="str">
        <f t="shared" ref="E21" si="62">IF(D21*14=0,"",D21*14)</f>
        <v/>
      </c>
      <c r="F21" s="102"/>
      <c r="G21" s="6" t="str">
        <f t="shared" ref="G21" si="63">IF(F21*14=0,"",F21*14)</f>
        <v/>
      </c>
      <c r="H21" s="102"/>
      <c r="I21" s="103"/>
      <c r="J21" s="56"/>
      <c r="K21" s="6" t="str">
        <f t="shared" ref="K21" si="64">IF(J21*14=0,"",J21*14)</f>
        <v/>
      </c>
      <c r="L21" s="55"/>
      <c r="M21" s="6" t="str">
        <f t="shared" ref="M21" si="65">IF(L21*14=0,"",L21*14)</f>
        <v/>
      </c>
      <c r="N21" s="55"/>
      <c r="O21" s="59"/>
      <c r="P21" s="55"/>
      <c r="Q21" s="6" t="str">
        <f t="shared" ref="Q21" si="66">IF(P21*14=0,"",P21*14)</f>
        <v/>
      </c>
      <c r="R21" s="55"/>
      <c r="S21" s="6" t="str">
        <f t="shared" ref="S21" si="67">IF(R21*14=0,"",R21*14)</f>
        <v/>
      </c>
      <c r="T21" s="55"/>
      <c r="U21" s="58"/>
      <c r="V21" s="56"/>
      <c r="W21" s="6" t="str">
        <f t="shared" ref="W21" si="68">IF(V21*14=0,"",V21*14)</f>
        <v/>
      </c>
      <c r="X21" s="55"/>
      <c r="Y21" s="6" t="str">
        <f t="shared" ref="Y21" si="69">IF(X21*14=0,"",X21*14)</f>
        <v/>
      </c>
      <c r="Z21" s="55"/>
      <c r="AA21" s="59"/>
      <c r="AB21" s="55"/>
      <c r="AC21" s="6" t="str">
        <f t="shared" ref="AC21" si="70">IF(AB21*14=0,"",AB21*14)</f>
        <v/>
      </c>
      <c r="AD21" s="55"/>
      <c r="AE21" s="6" t="str">
        <f t="shared" ref="AE21" si="71">IF(AD21*14=0,"",AD21*14)</f>
        <v/>
      </c>
      <c r="AF21" s="55"/>
      <c r="AG21" s="58"/>
      <c r="AH21" s="56"/>
      <c r="AI21" s="6" t="str">
        <f t="shared" ref="AI21" si="72">IF(AH21*14=0,"",AH21*14)</f>
        <v/>
      </c>
      <c r="AJ21" s="55"/>
      <c r="AK21" s="6" t="str">
        <f t="shared" ref="AK21" si="73">IF(AJ21*14=0,"",AJ21*14)</f>
        <v/>
      </c>
      <c r="AL21" s="55"/>
      <c r="AM21" s="59"/>
      <c r="AN21" s="298">
        <v>2</v>
      </c>
      <c r="AO21" s="6">
        <f t="shared" ref="AO21" si="74">IF(AN21*14=0,"",AN21*14)</f>
        <v>28</v>
      </c>
      <c r="AP21" s="302">
        <v>1</v>
      </c>
      <c r="AQ21" s="6">
        <f t="shared" ref="AQ21" si="75">IF(AP21*14=0,"",AP21*14)</f>
        <v>14</v>
      </c>
      <c r="AR21" s="302">
        <v>4</v>
      </c>
      <c r="AS21" s="303" t="s">
        <v>72</v>
      </c>
      <c r="AT21" s="55"/>
      <c r="AU21" s="6" t="str">
        <f t="shared" ref="AU21" si="76">IF(AT21*14=0,"",AT21*14)</f>
        <v/>
      </c>
      <c r="AV21" s="55"/>
      <c r="AW21" s="6" t="str">
        <f t="shared" ref="AW21" si="77">IF(AV21*14=0,"",AV21*14)</f>
        <v/>
      </c>
      <c r="AX21" s="55"/>
      <c r="AY21" s="55"/>
      <c r="AZ21" s="7">
        <f t="shared" ref="AZ21" si="78">IF(D21+J21+P21+V21+AB21+AH21+AN21+AT21=0,"",D21+J21+P21+V21+AB21+AH21+AN21+AT21)</f>
        <v>2</v>
      </c>
      <c r="BA21" s="6">
        <f t="shared" ref="BA21" si="79">IF((D21+J21+P21+V21+AB21+AH21+AN21+AT21)*14=0,"",(D21+J21+P21+V21+AB21+AH21+AN21+AT21)*14)</f>
        <v>28</v>
      </c>
      <c r="BB21" s="8">
        <f t="shared" ref="BB21" si="80">IF(F21+L21+R21+X21+AD21+AJ21+AP21+AV21=0,"",F21+L21+R21+X21+AD21+AJ21+AP21+AV21)</f>
        <v>1</v>
      </c>
      <c r="BC21" s="6">
        <f t="shared" ref="BC21" si="81">IF((L21+F21+R21+X21+AD21+AJ21+AP21+AV21)*14=0,"",(L21+F21+R21+X21+AD21+AJ21+AP21+AV21)*14)</f>
        <v>14</v>
      </c>
      <c r="BD21" s="8">
        <f t="shared" ref="BD21" si="82">IF(N21+H21+T21+Z21+AF21+AL21+AR21+AX21=0,"",N21+H21+T21+Z21+AF21+AL21+AR21+AX21)</f>
        <v>4</v>
      </c>
      <c r="BE21" s="9">
        <f t="shared" si="21"/>
        <v>3</v>
      </c>
      <c r="BF21" s="238" t="s">
        <v>124</v>
      </c>
      <c r="BG21" s="281" t="s">
        <v>139</v>
      </c>
    </row>
    <row r="22" spans="1:59" ht="15.75" customHeight="1" x14ac:dyDescent="0.25">
      <c r="A22" s="350" t="s">
        <v>347</v>
      </c>
      <c r="B22" s="51" t="s">
        <v>31</v>
      </c>
      <c r="C22" s="244" t="s">
        <v>150</v>
      </c>
      <c r="D22" s="102"/>
      <c r="E22" s="6" t="str">
        <f t="shared" ref="E22" si="83">IF(D22*14=0,"",D22*14)</f>
        <v/>
      </c>
      <c r="F22" s="102"/>
      <c r="G22" s="6" t="str">
        <f t="shared" ref="G22" si="84">IF(F22*14=0,"",F22*14)</f>
        <v/>
      </c>
      <c r="H22" s="102"/>
      <c r="I22" s="103"/>
      <c r="J22" s="56"/>
      <c r="K22" s="6" t="str">
        <f t="shared" ref="K22" si="85">IF(J22*14=0,"",J22*14)</f>
        <v/>
      </c>
      <c r="L22" s="55"/>
      <c r="M22" s="6" t="str">
        <f t="shared" ref="M22" si="86">IF(L22*14=0,"",L22*14)</f>
        <v/>
      </c>
      <c r="N22" s="55"/>
      <c r="O22" s="59"/>
      <c r="P22" s="55"/>
      <c r="Q22" s="6" t="str">
        <f t="shared" ref="Q22" si="87">IF(P22*14=0,"",P22*14)</f>
        <v/>
      </c>
      <c r="R22" s="55"/>
      <c r="S22" s="6" t="str">
        <f t="shared" ref="S22" si="88">IF(R22*14=0,"",R22*14)</f>
        <v/>
      </c>
      <c r="T22" s="55"/>
      <c r="U22" s="58"/>
      <c r="V22" s="56"/>
      <c r="W22" s="6" t="str">
        <f t="shared" ref="W22" si="89">IF(V22*14=0,"",V22*14)</f>
        <v/>
      </c>
      <c r="X22" s="55"/>
      <c r="Y22" s="6" t="str">
        <f t="shared" ref="Y22" si="90">IF(X22*14=0,"",X22*14)</f>
        <v/>
      </c>
      <c r="Z22" s="55"/>
      <c r="AA22" s="59"/>
      <c r="AB22" s="55"/>
      <c r="AC22" s="6" t="str">
        <f t="shared" ref="AC22" si="91">IF(AB22*14=0,"",AB22*14)</f>
        <v/>
      </c>
      <c r="AD22" s="55"/>
      <c r="AE22" s="6" t="str">
        <f t="shared" ref="AE22" si="92">IF(AD22*14=0,"",AD22*14)</f>
        <v/>
      </c>
      <c r="AF22" s="55"/>
      <c r="AG22" s="58"/>
      <c r="AH22" s="56"/>
      <c r="AI22" s="6" t="str">
        <f t="shared" ref="AI22" si="93">IF(AH22*14=0,"",AH22*14)</f>
        <v/>
      </c>
      <c r="AJ22" s="55"/>
      <c r="AK22" s="6" t="str">
        <f t="shared" ref="AK22" si="94">IF(AJ22*14=0,"",AJ22*14)</f>
        <v/>
      </c>
      <c r="AL22" s="55"/>
      <c r="AM22" s="59"/>
      <c r="AN22" s="298">
        <v>3</v>
      </c>
      <c r="AO22" s="6">
        <f t="shared" ref="AO22" si="95">IF(AN22*14=0,"",AN22*14)</f>
        <v>42</v>
      </c>
      <c r="AP22" s="302">
        <v>1</v>
      </c>
      <c r="AQ22" s="6">
        <f t="shared" ref="AQ22" si="96">IF(AP22*14=0,"",AP22*14)</f>
        <v>14</v>
      </c>
      <c r="AR22" s="302">
        <v>4</v>
      </c>
      <c r="AS22" s="303" t="s">
        <v>15</v>
      </c>
      <c r="AT22" s="55"/>
      <c r="AU22" s="6" t="str">
        <f t="shared" ref="AU22" si="97">IF(AT22*14=0,"",AT22*14)</f>
        <v/>
      </c>
      <c r="AV22" s="55"/>
      <c r="AW22" s="6" t="str">
        <f t="shared" ref="AW22" si="98">IF(AV22*14=0,"",AV22*14)</f>
        <v/>
      </c>
      <c r="AX22" s="55"/>
      <c r="AY22" s="55"/>
      <c r="AZ22" s="7">
        <f t="shared" ref="AZ22" si="99">IF(D22+J22+P22+V22+AB22+AH22+AN22+AT22=0,"",D22+J22+P22+V22+AB22+AH22+AN22+AT22)</f>
        <v>3</v>
      </c>
      <c r="BA22" s="6">
        <f t="shared" ref="BA22" si="100">IF((D22+J22+P22+V22+AB22+AH22+AN22+AT22)*14=0,"",(D22+J22+P22+V22+AB22+AH22+AN22+AT22)*14)</f>
        <v>42</v>
      </c>
      <c r="BB22" s="8">
        <f t="shared" ref="BB22" si="101">IF(F22+L22+R22+X22+AD22+AJ22+AP22+AV22=0,"",F22+L22+R22+X22+AD22+AJ22+AP22+AV22)</f>
        <v>1</v>
      </c>
      <c r="BC22" s="6">
        <f t="shared" ref="BC22" si="102">IF((L22+F22+R22+X22+AD22+AJ22+AP22+AV22)*14=0,"",(L22+F22+R22+X22+AD22+AJ22+AP22+AV22)*14)</f>
        <v>14</v>
      </c>
      <c r="BD22" s="8">
        <f t="shared" ref="BD22" si="103">IF(N22+H22+T22+Z22+AF22+AL22+AR22+AX22=0,"",N22+H22+T22+Z22+AF22+AL22+AR22+AX22)</f>
        <v>4</v>
      </c>
      <c r="BE22" s="9">
        <f t="shared" si="21"/>
        <v>4</v>
      </c>
      <c r="BF22" s="238" t="s">
        <v>124</v>
      </c>
      <c r="BG22" s="281" t="s">
        <v>222</v>
      </c>
    </row>
    <row r="23" spans="1:59" ht="15.75" customHeight="1" x14ac:dyDescent="0.25">
      <c r="A23" s="350" t="s">
        <v>348</v>
      </c>
      <c r="B23" s="51" t="s">
        <v>31</v>
      </c>
      <c r="C23" s="244" t="s">
        <v>145</v>
      </c>
      <c r="D23" s="102"/>
      <c r="E23" s="6" t="str">
        <f t="shared" si="0"/>
        <v/>
      </c>
      <c r="F23" s="102"/>
      <c r="G23" s="6" t="str">
        <f t="shared" si="1"/>
        <v/>
      </c>
      <c r="H23" s="102"/>
      <c r="I23" s="103"/>
      <c r="J23" s="56"/>
      <c r="K23" s="6" t="str">
        <f t="shared" si="2"/>
        <v/>
      </c>
      <c r="L23" s="55"/>
      <c r="M23" s="6" t="str">
        <f t="shared" si="3"/>
        <v/>
      </c>
      <c r="N23" s="55"/>
      <c r="O23" s="59"/>
      <c r="P23" s="55"/>
      <c r="Q23" s="6" t="str">
        <f t="shared" si="4"/>
        <v/>
      </c>
      <c r="R23" s="55"/>
      <c r="S23" s="6" t="str">
        <f t="shared" si="5"/>
        <v/>
      </c>
      <c r="T23" s="55"/>
      <c r="U23" s="58"/>
      <c r="V23" s="56"/>
      <c r="W23" s="6" t="str">
        <f t="shared" si="6"/>
        <v/>
      </c>
      <c r="X23" s="55"/>
      <c r="Y23" s="6" t="str">
        <f t="shared" si="7"/>
        <v/>
      </c>
      <c r="Z23" s="55"/>
      <c r="AA23" s="59"/>
      <c r="AB23" s="55"/>
      <c r="AC23" s="6" t="str">
        <f t="shared" si="41"/>
        <v/>
      </c>
      <c r="AD23" s="55"/>
      <c r="AE23" s="6" t="str">
        <f t="shared" si="42"/>
        <v/>
      </c>
      <c r="AF23" s="55"/>
      <c r="AG23" s="58"/>
      <c r="AH23" s="56"/>
      <c r="AI23" s="6" t="str">
        <f t="shared" si="10"/>
        <v/>
      </c>
      <c r="AJ23" s="55"/>
      <c r="AK23" s="6" t="str">
        <f t="shared" si="11"/>
        <v/>
      </c>
      <c r="AL23" s="55"/>
      <c r="AM23" s="59"/>
      <c r="AN23" s="298">
        <v>2</v>
      </c>
      <c r="AO23" s="6">
        <f t="shared" si="12"/>
        <v>28</v>
      </c>
      <c r="AP23" s="302">
        <v>2</v>
      </c>
      <c r="AQ23" s="6">
        <f t="shared" si="13"/>
        <v>28</v>
      </c>
      <c r="AR23" s="302">
        <v>4</v>
      </c>
      <c r="AS23" s="303" t="s">
        <v>72</v>
      </c>
      <c r="AT23" s="55"/>
      <c r="AU23" s="6" t="str">
        <f t="shared" si="14"/>
        <v/>
      </c>
      <c r="AV23" s="55"/>
      <c r="AW23" s="6" t="str">
        <f t="shared" si="15"/>
        <v/>
      </c>
      <c r="AX23" s="55"/>
      <c r="AY23" s="55"/>
      <c r="AZ23" s="7">
        <f t="shared" si="16"/>
        <v>2</v>
      </c>
      <c r="BA23" s="6">
        <f t="shared" si="17"/>
        <v>28</v>
      </c>
      <c r="BB23" s="8">
        <f t="shared" si="18"/>
        <v>2</v>
      </c>
      <c r="BC23" s="6">
        <f t="shared" si="19"/>
        <v>28</v>
      </c>
      <c r="BD23" s="8">
        <f t="shared" si="20"/>
        <v>4</v>
      </c>
      <c r="BE23" s="9">
        <f t="shared" si="21"/>
        <v>4</v>
      </c>
      <c r="BF23" s="238" t="s">
        <v>124</v>
      </c>
      <c r="BG23" s="281" t="s">
        <v>222</v>
      </c>
    </row>
    <row r="24" spans="1:59" ht="15.75" customHeight="1" x14ac:dyDescent="0.25">
      <c r="A24" s="350" t="s">
        <v>349</v>
      </c>
      <c r="B24" s="51" t="s">
        <v>31</v>
      </c>
      <c r="C24" s="244" t="s">
        <v>144</v>
      </c>
      <c r="D24" s="102"/>
      <c r="E24" s="6" t="str">
        <f t="shared" si="0"/>
        <v/>
      </c>
      <c r="F24" s="102"/>
      <c r="G24" s="6" t="str">
        <f t="shared" si="1"/>
        <v/>
      </c>
      <c r="H24" s="102"/>
      <c r="I24" s="103"/>
      <c r="J24" s="56"/>
      <c r="K24" s="6" t="str">
        <f t="shared" si="2"/>
        <v/>
      </c>
      <c r="L24" s="55"/>
      <c r="M24" s="6" t="str">
        <f t="shared" si="3"/>
        <v/>
      </c>
      <c r="N24" s="55"/>
      <c r="O24" s="59"/>
      <c r="P24" s="55"/>
      <c r="Q24" s="6" t="str">
        <f t="shared" si="4"/>
        <v/>
      </c>
      <c r="R24" s="55"/>
      <c r="S24" s="6" t="str">
        <f t="shared" si="5"/>
        <v/>
      </c>
      <c r="T24" s="55"/>
      <c r="U24" s="58"/>
      <c r="V24" s="56"/>
      <c r="W24" s="6" t="str">
        <f t="shared" si="6"/>
        <v/>
      </c>
      <c r="X24" s="55"/>
      <c r="Y24" s="6" t="str">
        <f t="shared" si="7"/>
        <v/>
      </c>
      <c r="Z24" s="55"/>
      <c r="AA24" s="59"/>
      <c r="AB24" s="55"/>
      <c r="AC24" s="6" t="str">
        <f t="shared" si="41"/>
        <v/>
      </c>
      <c r="AD24" s="55"/>
      <c r="AE24" s="6" t="str">
        <f t="shared" si="42"/>
        <v/>
      </c>
      <c r="AF24" s="55"/>
      <c r="AG24" s="58"/>
      <c r="AH24" s="56"/>
      <c r="AI24" s="6" t="str">
        <f t="shared" si="10"/>
        <v/>
      </c>
      <c r="AJ24" s="55"/>
      <c r="AK24" s="6" t="str">
        <f t="shared" si="11"/>
        <v/>
      </c>
      <c r="AL24" s="55"/>
      <c r="AM24" s="59"/>
      <c r="AN24" s="298">
        <v>2</v>
      </c>
      <c r="AO24" s="6">
        <f t="shared" si="12"/>
        <v>28</v>
      </c>
      <c r="AP24" s="302">
        <v>2</v>
      </c>
      <c r="AQ24" s="6">
        <f t="shared" si="13"/>
        <v>28</v>
      </c>
      <c r="AR24" s="302">
        <v>4</v>
      </c>
      <c r="AS24" s="303" t="s">
        <v>79</v>
      </c>
      <c r="AT24" s="55"/>
      <c r="AU24" s="6" t="str">
        <f t="shared" si="14"/>
        <v/>
      </c>
      <c r="AV24" s="55"/>
      <c r="AW24" s="6" t="str">
        <f t="shared" si="15"/>
        <v/>
      </c>
      <c r="AX24" s="55"/>
      <c r="AY24" s="55"/>
      <c r="AZ24" s="7">
        <f t="shared" si="16"/>
        <v>2</v>
      </c>
      <c r="BA24" s="6">
        <f t="shared" si="17"/>
        <v>28</v>
      </c>
      <c r="BB24" s="8">
        <f t="shared" si="18"/>
        <v>2</v>
      </c>
      <c r="BC24" s="6">
        <f t="shared" si="19"/>
        <v>28</v>
      </c>
      <c r="BD24" s="8">
        <f t="shared" si="20"/>
        <v>4</v>
      </c>
      <c r="BE24" s="9">
        <f t="shared" si="21"/>
        <v>4</v>
      </c>
      <c r="BF24" s="238" t="s">
        <v>124</v>
      </c>
      <c r="BG24" s="281" t="s">
        <v>126</v>
      </c>
    </row>
    <row r="25" spans="1:59" ht="15.75" customHeight="1" x14ac:dyDescent="0.25">
      <c r="A25" s="350" t="s">
        <v>350</v>
      </c>
      <c r="B25" s="51" t="s">
        <v>31</v>
      </c>
      <c r="C25" s="244" t="s">
        <v>143</v>
      </c>
      <c r="D25" s="102"/>
      <c r="E25" s="6" t="str">
        <f t="shared" si="0"/>
        <v/>
      </c>
      <c r="F25" s="102"/>
      <c r="G25" s="6" t="str">
        <f t="shared" si="1"/>
        <v/>
      </c>
      <c r="H25" s="102"/>
      <c r="I25" s="103"/>
      <c r="J25" s="56"/>
      <c r="K25" s="6" t="str">
        <f t="shared" si="2"/>
        <v/>
      </c>
      <c r="L25" s="55"/>
      <c r="M25" s="6" t="str">
        <f t="shared" si="3"/>
        <v/>
      </c>
      <c r="N25" s="55"/>
      <c r="O25" s="59"/>
      <c r="P25" s="55"/>
      <c r="Q25" s="6" t="str">
        <f t="shared" si="4"/>
        <v/>
      </c>
      <c r="R25" s="55"/>
      <c r="S25" s="6" t="str">
        <f t="shared" si="5"/>
        <v/>
      </c>
      <c r="T25" s="55"/>
      <c r="U25" s="58"/>
      <c r="V25" s="56"/>
      <c r="W25" s="6" t="str">
        <f t="shared" si="6"/>
        <v/>
      </c>
      <c r="X25" s="55"/>
      <c r="Y25" s="6" t="str">
        <f t="shared" si="7"/>
        <v/>
      </c>
      <c r="Z25" s="55"/>
      <c r="AA25" s="59"/>
      <c r="AB25" s="55"/>
      <c r="AC25" s="6" t="str">
        <f t="shared" si="41"/>
        <v/>
      </c>
      <c r="AD25" s="55"/>
      <c r="AE25" s="6" t="str">
        <f t="shared" si="42"/>
        <v/>
      </c>
      <c r="AF25" s="55"/>
      <c r="AG25" s="58"/>
      <c r="AH25" s="56"/>
      <c r="AI25" s="6" t="str">
        <f t="shared" si="10"/>
        <v/>
      </c>
      <c r="AJ25" s="55"/>
      <c r="AK25" s="6" t="str">
        <f t="shared" si="11"/>
        <v/>
      </c>
      <c r="AL25" s="55"/>
      <c r="AM25" s="59"/>
      <c r="AN25" s="298">
        <v>3</v>
      </c>
      <c r="AO25" s="6">
        <f t="shared" si="12"/>
        <v>42</v>
      </c>
      <c r="AP25" s="302">
        <v>3</v>
      </c>
      <c r="AQ25" s="6">
        <f t="shared" si="13"/>
        <v>42</v>
      </c>
      <c r="AR25" s="302">
        <v>6</v>
      </c>
      <c r="AS25" s="303" t="s">
        <v>80</v>
      </c>
      <c r="AT25" s="55"/>
      <c r="AU25" s="6" t="str">
        <f t="shared" si="14"/>
        <v/>
      </c>
      <c r="AV25" s="55"/>
      <c r="AW25" s="6" t="str">
        <f t="shared" si="15"/>
        <v/>
      </c>
      <c r="AX25" s="55"/>
      <c r="AY25" s="55"/>
      <c r="AZ25" s="7">
        <f t="shared" si="16"/>
        <v>3</v>
      </c>
      <c r="BA25" s="6">
        <f t="shared" si="17"/>
        <v>42</v>
      </c>
      <c r="BB25" s="8">
        <f t="shared" si="18"/>
        <v>3</v>
      </c>
      <c r="BC25" s="6">
        <f t="shared" si="19"/>
        <v>42</v>
      </c>
      <c r="BD25" s="8">
        <f t="shared" si="20"/>
        <v>6</v>
      </c>
      <c r="BE25" s="9">
        <f t="shared" si="21"/>
        <v>6</v>
      </c>
      <c r="BF25" s="238" t="s">
        <v>124</v>
      </c>
      <c r="BG25" s="281" t="s">
        <v>126</v>
      </c>
    </row>
    <row r="26" spans="1:59" ht="15.75" customHeight="1" x14ac:dyDescent="0.25">
      <c r="A26" s="350" t="s">
        <v>351</v>
      </c>
      <c r="B26" s="51" t="s">
        <v>31</v>
      </c>
      <c r="C26" s="244" t="s">
        <v>142</v>
      </c>
      <c r="D26" s="102"/>
      <c r="E26" s="6" t="str">
        <f t="shared" si="0"/>
        <v/>
      </c>
      <c r="F26" s="102"/>
      <c r="G26" s="6" t="str">
        <f t="shared" si="1"/>
        <v/>
      </c>
      <c r="H26" s="102"/>
      <c r="I26" s="103"/>
      <c r="J26" s="56"/>
      <c r="K26" s="6" t="str">
        <f t="shared" si="2"/>
        <v/>
      </c>
      <c r="L26" s="55"/>
      <c r="M26" s="6" t="str">
        <f t="shared" si="3"/>
        <v/>
      </c>
      <c r="N26" s="55"/>
      <c r="O26" s="59"/>
      <c r="P26" s="55"/>
      <c r="Q26" s="6" t="str">
        <f t="shared" si="4"/>
        <v/>
      </c>
      <c r="R26" s="55"/>
      <c r="S26" s="6" t="str">
        <f t="shared" si="5"/>
        <v/>
      </c>
      <c r="T26" s="55"/>
      <c r="U26" s="58"/>
      <c r="V26" s="56"/>
      <c r="W26" s="6" t="str">
        <f t="shared" si="6"/>
        <v/>
      </c>
      <c r="X26" s="55"/>
      <c r="Y26" s="6" t="str">
        <f t="shared" si="7"/>
        <v/>
      </c>
      <c r="Z26" s="55"/>
      <c r="AA26" s="59"/>
      <c r="AB26" s="55"/>
      <c r="AC26" s="6" t="str">
        <f t="shared" si="41"/>
        <v/>
      </c>
      <c r="AD26" s="55"/>
      <c r="AE26" s="6" t="str">
        <f t="shared" si="42"/>
        <v/>
      </c>
      <c r="AF26" s="55"/>
      <c r="AG26" s="58"/>
      <c r="AH26" s="56"/>
      <c r="AI26" s="6" t="str">
        <f t="shared" si="10"/>
        <v/>
      </c>
      <c r="AJ26" s="55"/>
      <c r="AK26" s="6" t="str">
        <f t="shared" si="11"/>
        <v/>
      </c>
      <c r="AL26" s="55"/>
      <c r="AM26" s="59"/>
      <c r="AN26" s="298">
        <v>2</v>
      </c>
      <c r="AO26" s="6">
        <f t="shared" si="12"/>
        <v>28</v>
      </c>
      <c r="AP26" s="302">
        <v>1</v>
      </c>
      <c r="AQ26" s="6">
        <f t="shared" si="13"/>
        <v>14</v>
      </c>
      <c r="AR26" s="302">
        <v>4</v>
      </c>
      <c r="AS26" s="303" t="s">
        <v>72</v>
      </c>
      <c r="AT26" s="55"/>
      <c r="AU26" s="6" t="str">
        <f t="shared" si="14"/>
        <v/>
      </c>
      <c r="AV26" s="55"/>
      <c r="AW26" s="6" t="str">
        <f t="shared" si="15"/>
        <v/>
      </c>
      <c r="AX26" s="55"/>
      <c r="AY26" s="55"/>
      <c r="AZ26" s="7">
        <f t="shared" si="16"/>
        <v>2</v>
      </c>
      <c r="BA26" s="6">
        <f t="shared" si="17"/>
        <v>28</v>
      </c>
      <c r="BB26" s="8">
        <f t="shared" si="18"/>
        <v>1</v>
      </c>
      <c r="BC26" s="6">
        <f t="shared" si="19"/>
        <v>14</v>
      </c>
      <c r="BD26" s="8">
        <f t="shared" si="20"/>
        <v>4</v>
      </c>
      <c r="BE26" s="9">
        <f t="shared" si="21"/>
        <v>3</v>
      </c>
      <c r="BF26" s="238" t="s">
        <v>124</v>
      </c>
      <c r="BG26" s="238" t="s">
        <v>126</v>
      </c>
    </row>
    <row r="27" spans="1:59" ht="15.75" customHeight="1" x14ac:dyDescent="0.25">
      <c r="A27" s="350" t="s">
        <v>409</v>
      </c>
      <c r="B27" s="51" t="s">
        <v>31</v>
      </c>
      <c r="C27" s="244" t="s">
        <v>401</v>
      </c>
      <c r="D27" s="102"/>
      <c r="E27" s="6"/>
      <c r="F27" s="102"/>
      <c r="G27" s="6"/>
      <c r="H27" s="102"/>
      <c r="I27" s="103"/>
      <c r="J27" s="56"/>
      <c r="K27" s="6"/>
      <c r="L27" s="55"/>
      <c r="M27" s="6"/>
      <c r="N27" s="55"/>
      <c r="O27" s="59"/>
      <c r="P27" s="55"/>
      <c r="Q27" s="6"/>
      <c r="R27" s="55"/>
      <c r="S27" s="6"/>
      <c r="T27" s="55"/>
      <c r="U27" s="58"/>
      <c r="V27" s="56"/>
      <c r="W27" s="6"/>
      <c r="X27" s="55"/>
      <c r="Y27" s="6"/>
      <c r="Z27" s="55"/>
      <c r="AA27" s="59"/>
      <c r="AB27" s="55"/>
      <c r="AC27" s="6"/>
      <c r="AD27" s="55"/>
      <c r="AE27" s="6"/>
      <c r="AF27" s="55"/>
      <c r="AG27" s="58"/>
      <c r="AH27" s="56"/>
      <c r="AI27" s="6"/>
      <c r="AJ27" s="55"/>
      <c r="AK27" s="6"/>
      <c r="AL27" s="55"/>
      <c r="AM27" s="59"/>
      <c r="AN27" s="298"/>
      <c r="AO27" s="6"/>
      <c r="AP27" s="302"/>
      <c r="AQ27" s="6"/>
      <c r="AR27" s="302"/>
      <c r="AS27" s="303"/>
      <c r="AT27" s="55"/>
      <c r="AU27" s="6" t="str">
        <f t="shared" si="14"/>
        <v/>
      </c>
      <c r="AV27" s="55">
        <v>38</v>
      </c>
      <c r="AW27" s="6">
        <f t="shared" si="15"/>
        <v>532</v>
      </c>
      <c r="AX27" s="55">
        <v>17</v>
      </c>
      <c r="AY27" s="55" t="s">
        <v>81</v>
      </c>
      <c r="AZ27" s="7" t="str">
        <f t="shared" si="16"/>
        <v/>
      </c>
      <c r="BA27" s="6" t="str">
        <f t="shared" si="17"/>
        <v/>
      </c>
      <c r="BB27" s="8">
        <f t="shared" si="18"/>
        <v>38</v>
      </c>
      <c r="BC27" s="6">
        <f t="shared" si="19"/>
        <v>532</v>
      </c>
      <c r="BD27" s="8">
        <f t="shared" si="20"/>
        <v>17</v>
      </c>
      <c r="BE27" s="9">
        <f t="shared" si="21"/>
        <v>38</v>
      </c>
      <c r="BF27" s="238" t="s">
        <v>124</v>
      </c>
      <c r="BG27" s="238" t="s">
        <v>222</v>
      </c>
    </row>
    <row r="28" spans="1:59" s="265" customFormat="1" ht="15.75" customHeight="1" x14ac:dyDescent="0.25">
      <c r="A28" s="350"/>
      <c r="B28" s="51" t="s">
        <v>31</v>
      </c>
      <c r="C28" s="244" t="s">
        <v>29</v>
      </c>
      <c r="D28" s="102"/>
      <c r="E28" s="6"/>
      <c r="F28" s="102"/>
      <c r="G28" s="6"/>
      <c r="H28" s="102"/>
      <c r="I28" s="103"/>
      <c r="J28" s="56"/>
      <c r="K28" s="6"/>
      <c r="L28" s="55"/>
      <c r="M28" s="6"/>
      <c r="N28" s="55"/>
      <c r="O28" s="59"/>
      <c r="P28" s="55"/>
      <c r="Q28" s="6"/>
      <c r="R28" s="55"/>
      <c r="S28" s="6"/>
      <c r="T28" s="55"/>
      <c r="U28" s="58"/>
      <c r="V28" s="56"/>
      <c r="W28" s="6"/>
      <c r="X28" s="55"/>
      <c r="Y28" s="6"/>
      <c r="Z28" s="55"/>
      <c r="AA28" s="59"/>
      <c r="AB28" s="56">
        <v>1</v>
      </c>
      <c r="AC28" s="6">
        <f t="shared" si="41"/>
        <v>14</v>
      </c>
      <c r="AD28" s="55">
        <v>1</v>
      </c>
      <c r="AE28" s="6">
        <f t="shared" si="42"/>
        <v>14</v>
      </c>
      <c r="AF28" s="55">
        <v>2</v>
      </c>
      <c r="AG28" s="59" t="s">
        <v>72</v>
      </c>
      <c r="AH28" s="56"/>
      <c r="AI28" s="6"/>
      <c r="AJ28" s="55"/>
      <c r="AK28" s="6"/>
      <c r="AL28" s="55"/>
      <c r="AM28" s="59"/>
      <c r="AN28" s="56"/>
      <c r="AO28" s="6"/>
      <c r="AP28" s="57"/>
      <c r="AQ28" s="6"/>
      <c r="AR28" s="57"/>
      <c r="AS28" s="60"/>
      <c r="AT28" s="55"/>
      <c r="AU28" s="6" t="str">
        <f t="shared" si="14"/>
        <v/>
      </c>
      <c r="AV28" s="55"/>
      <c r="AW28" s="6" t="str">
        <f t="shared" si="15"/>
        <v/>
      </c>
      <c r="AX28" s="55"/>
      <c r="AY28" s="273"/>
      <c r="AZ28" s="7">
        <f t="shared" si="16"/>
        <v>1</v>
      </c>
      <c r="BA28" s="6">
        <f t="shared" si="17"/>
        <v>14</v>
      </c>
      <c r="BB28" s="8">
        <f t="shared" si="18"/>
        <v>1</v>
      </c>
      <c r="BC28" s="6">
        <f t="shared" si="19"/>
        <v>14</v>
      </c>
      <c r="BD28" s="8">
        <f t="shared" si="20"/>
        <v>2</v>
      </c>
      <c r="BE28" s="9">
        <f t="shared" si="21"/>
        <v>2</v>
      </c>
      <c r="BF28" s="238"/>
      <c r="BG28" s="238"/>
    </row>
    <row r="29" spans="1:59" s="265" customFormat="1" ht="15.75" customHeight="1" x14ac:dyDescent="0.25">
      <c r="A29" s="350"/>
      <c r="B29" s="51" t="s">
        <v>31</v>
      </c>
      <c r="C29" s="244" t="s">
        <v>30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5"/>
      <c r="AC29" s="6"/>
      <c r="AD29" s="55"/>
      <c r="AE29" s="6"/>
      <c r="AF29" s="55"/>
      <c r="AG29" s="58"/>
      <c r="AH29" s="298">
        <v>1</v>
      </c>
      <c r="AI29" s="6">
        <f t="shared" ref="AI29" si="104">IF(AH29*14=0,"",AH29*14)</f>
        <v>14</v>
      </c>
      <c r="AJ29" s="273">
        <v>1</v>
      </c>
      <c r="AK29" s="6">
        <f t="shared" ref="AK29" si="105">IF(AJ29*14=0,"",AJ29*14)</f>
        <v>14</v>
      </c>
      <c r="AL29" s="273">
        <v>2</v>
      </c>
      <c r="AM29" s="299" t="s">
        <v>72</v>
      </c>
      <c r="AN29" s="56"/>
      <c r="AO29" s="6"/>
      <c r="AP29" s="57"/>
      <c r="AQ29" s="6"/>
      <c r="AR29" s="57"/>
      <c r="AS29" s="60"/>
      <c r="AT29" s="55"/>
      <c r="AU29" s="6" t="str">
        <f t="shared" si="14"/>
        <v/>
      </c>
      <c r="AV29" s="55"/>
      <c r="AW29" s="6" t="str">
        <f t="shared" si="15"/>
        <v/>
      </c>
      <c r="AX29" s="55"/>
      <c r="AY29" s="273"/>
      <c r="AZ29" s="7">
        <f t="shared" ref="AZ29:AZ30" si="106">IF(D29+J29+P29+V29+AB29+AH29+AN29+AT29=0,"",D29+J29+P29+V29+AB29+AH29+AN29+AT29)</f>
        <v>1</v>
      </c>
      <c r="BA29" s="6">
        <f t="shared" si="17"/>
        <v>14</v>
      </c>
      <c r="BB29" s="8">
        <f t="shared" si="18"/>
        <v>1</v>
      </c>
      <c r="BC29" s="6">
        <f t="shared" si="19"/>
        <v>14</v>
      </c>
      <c r="BD29" s="8">
        <f t="shared" si="20"/>
        <v>2</v>
      </c>
      <c r="BE29" s="9">
        <f t="shared" si="21"/>
        <v>2</v>
      </c>
      <c r="BF29" s="238"/>
      <c r="BG29" s="238"/>
    </row>
    <row r="30" spans="1:59" s="265" customFormat="1" ht="15.75" customHeight="1" x14ac:dyDescent="0.25">
      <c r="A30" s="350"/>
      <c r="B30" s="51" t="s">
        <v>31</v>
      </c>
      <c r="C30" s="244" t="s">
        <v>88</v>
      </c>
      <c r="D30" s="102"/>
      <c r="E30" s="6"/>
      <c r="F30" s="102"/>
      <c r="G30" s="6"/>
      <c r="H30" s="102"/>
      <c r="I30" s="103"/>
      <c r="J30" s="56"/>
      <c r="K30" s="6"/>
      <c r="L30" s="55"/>
      <c r="M30" s="6"/>
      <c r="N30" s="55"/>
      <c r="O30" s="59"/>
      <c r="P30" s="55"/>
      <c r="Q30" s="6"/>
      <c r="R30" s="55"/>
      <c r="S30" s="6"/>
      <c r="T30" s="55"/>
      <c r="U30" s="58"/>
      <c r="V30" s="56"/>
      <c r="W30" s="6"/>
      <c r="X30" s="55"/>
      <c r="Y30" s="6"/>
      <c r="Z30" s="55"/>
      <c r="AA30" s="59"/>
      <c r="AB30" s="55"/>
      <c r="AC30" s="6"/>
      <c r="AD30" s="55"/>
      <c r="AE30" s="6"/>
      <c r="AF30" s="55"/>
      <c r="AG30" s="58"/>
      <c r="AH30" s="56"/>
      <c r="AI30" s="6"/>
      <c r="AJ30" s="55"/>
      <c r="AK30" s="6"/>
      <c r="AL30" s="55"/>
      <c r="AM30" s="59"/>
      <c r="AN30" s="56">
        <v>1</v>
      </c>
      <c r="AO30" s="6">
        <f t="shared" ref="AO30" si="107">IF(AN30*14=0,"",AN30*14)</f>
        <v>14</v>
      </c>
      <c r="AP30" s="55">
        <v>1</v>
      </c>
      <c r="AQ30" s="6">
        <f t="shared" ref="AQ30" si="108">IF(AP30*14=0,"",AP30*14)</f>
        <v>14</v>
      </c>
      <c r="AR30" s="55">
        <v>2</v>
      </c>
      <c r="AS30" s="59" t="s">
        <v>72</v>
      </c>
      <c r="AT30" s="55"/>
      <c r="AU30" s="6" t="str">
        <f t="shared" si="14"/>
        <v/>
      </c>
      <c r="AV30" s="55"/>
      <c r="AW30" s="6" t="str">
        <f t="shared" si="15"/>
        <v/>
      </c>
      <c r="AX30" s="55"/>
      <c r="AY30" s="273"/>
      <c r="AZ30" s="7">
        <f t="shared" si="106"/>
        <v>1</v>
      </c>
      <c r="BA30" s="6">
        <f t="shared" ref="BA30" si="109">IF((D30+J30+P30+V30+AB30+AH30+AN30+AT30)*14=0,"",(D30+J30+P30+V30+AB30+AH30+AN30+AT30)*14)</f>
        <v>14</v>
      </c>
      <c r="BB30" s="8">
        <f t="shared" ref="BB30" si="110">IF(F30+L30+R30+X30+AD30+AJ30+AP30+AV30=0,"",F30+L30+R30+X30+AD30+AJ30+AP30+AV30)</f>
        <v>1</v>
      </c>
      <c r="BC30" s="6">
        <f t="shared" ref="BC30" si="111">IF((L30+F30+R30+X30+AD30+AJ30+AP30+AV30)*14=0,"",(L30+F30+R30+X30+AD30+AJ30+AP30+AV30)*14)</f>
        <v>14</v>
      </c>
      <c r="BD30" s="8">
        <f t="shared" ref="BD30" si="112">IF(N30+H30+T30+Z30+AF30+AL30+AR30+AX30=0,"",N30+H30+T30+Z30+AF30+AL30+AR30+AX30)</f>
        <v>2</v>
      </c>
      <c r="BE30" s="9">
        <f t="shared" si="21"/>
        <v>2</v>
      </c>
      <c r="BF30" s="238"/>
      <c r="BG30" s="238"/>
    </row>
    <row r="31" spans="1:59" s="265" customFormat="1" ht="15.75" customHeight="1" x14ac:dyDescent="0.25">
      <c r="A31" s="350"/>
      <c r="B31" s="51" t="s">
        <v>31</v>
      </c>
      <c r="C31" s="300" t="s">
        <v>237</v>
      </c>
      <c r="D31" s="102"/>
      <c r="E31" s="6" t="str">
        <f t="shared" ref="E31" si="113">IF(D31*14=0,"",D31*14)</f>
        <v/>
      </c>
      <c r="F31" s="102"/>
      <c r="G31" s="6" t="str">
        <f t="shared" ref="G31" si="114">IF(F31*14=0,"",F31*14)</f>
        <v/>
      </c>
      <c r="H31" s="102"/>
      <c r="I31" s="103"/>
      <c r="J31" s="56"/>
      <c r="K31" s="6" t="str">
        <f t="shared" ref="K31" si="115">IF(J31*14=0,"",J31*14)</f>
        <v/>
      </c>
      <c r="L31" s="55"/>
      <c r="M31" s="6" t="str">
        <f t="shared" ref="M31" si="116">IF(L31*14=0,"",L31*14)</f>
        <v/>
      </c>
      <c r="N31" s="55"/>
      <c r="O31" s="59"/>
      <c r="P31" s="55"/>
      <c r="Q31" s="6" t="str">
        <f t="shared" ref="Q31" si="117">IF(P31*14=0,"",P31*14)</f>
        <v/>
      </c>
      <c r="R31" s="55"/>
      <c r="S31" s="6" t="str">
        <f t="shared" ref="S31" si="118">IF(R31*14=0,"",R31*14)</f>
        <v/>
      </c>
      <c r="T31" s="55"/>
      <c r="U31" s="58"/>
      <c r="V31" s="56"/>
      <c r="W31" s="6" t="str">
        <f t="shared" ref="W31" si="119">IF(V31*14=0,"",V31*14)</f>
        <v/>
      </c>
      <c r="X31" s="55"/>
      <c r="Y31" s="6" t="str">
        <f t="shared" ref="Y31" si="120">IF(X31*14=0,"",X31*14)</f>
        <v/>
      </c>
      <c r="Z31" s="55"/>
      <c r="AA31" s="59"/>
      <c r="AB31" s="55"/>
      <c r="AC31" s="6" t="str">
        <f t="shared" ref="AC31" si="121">IF(AB31*14=0,"",AB31*14)</f>
        <v/>
      </c>
      <c r="AD31" s="55"/>
      <c r="AE31" s="6" t="str">
        <f t="shared" ref="AE31" si="122">IF(AD31*14=0,"",AD31*14)</f>
        <v/>
      </c>
      <c r="AF31" s="55"/>
      <c r="AG31" s="58"/>
      <c r="AH31" s="56"/>
      <c r="AI31" s="6" t="str">
        <f t="shared" ref="AI31" si="123">IF(AH31*14=0,"",AH31*14)</f>
        <v/>
      </c>
      <c r="AJ31" s="55"/>
      <c r="AK31" s="6" t="str">
        <f t="shared" ref="AK31" si="124">IF(AJ31*14=0,"",AJ31*14)</f>
        <v/>
      </c>
      <c r="AL31" s="55"/>
      <c r="AM31" s="59"/>
      <c r="AN31" s="56">
        <v>1</v>
      </c>
      <c r="AO31" s="6">
        <f t="shared" ref="AO31" si="125">IF(AN31*14=0,"",AN31*14)</f>
        <v>14</v>
      </c>
      <c r="AP31" s="57">
        <v>1</v>
      </c>
      <c r="AQ31" s="6">
        <f t="shared" ref="AQ31" si="126">IF(AP31*14=0,"",AP31*14)</f>
        <v>14</v>
      </c>
      <c r="AR31" s="57">
        <v>2</v>
      </c>
      <c r="AS31" s="60" t="s">
        <v>72</v>
      </c>
      <c r="AT31" s="273"/>
      <c r="AU31" s="6" t="str">
        <f t="shared" si="14"/>
        <v/>
      </c>
      <c r="AV31" s="273"/>
      <c r="AW31" s="6" t="str">
        <f t="shared" si="15"/>
        <v/>
      </c>
      <c r="AX31" s="273"/>
      <c r="AY31" s="286"/>
      <c r="AZ31" s="7">
        <f t="shared" ref="AZ31" si="127">IF(D31+J31+P31+V31+AB31+AH31+AN31+AT31=0,"",D31+J31+P31+V31+AB31+AH31+AN31+AT31)</f>
        <v>1</v>
      </c>
      <c r="BA31" s="6">
        <f t="shared" ref="BA31" si="128">IF((D31+J31+P31+V31+AB31+AH31+AN31+AT31)*14=0,"",(D31+J31+P31+V31+AB31+AH31+AN31+AT31)*14)</f>
        <v>14</v>
      </c>
      <c r="BB31" s="8">
        <f t="shared" ref="BB31" si="129">IF(F31+L31+R31+X31+AD31+AJ31+AP31+AV31=0,"",F31+L31+R31+X31+AD31+AJ31+AP31+AV31)</f>
        <v>1</v>
      </c>
      <c r="BC31" s="6">
        <f t="shared" ref="BC31" si="130">IF((L31+F31+R31+X31+AD31+AJ31+AP31+AV31)*14=0,"",(L31+F31+R31+X31+AD31+AJ31+AP31+AV31)*14)</f>
        <v>14</v>
      </c>
      <c r="BD31" s="8">
        <f t="shared" ref="BD31" si="131">IF(N31+H31+T31+Z31+AF31+AL31+AR31+AX31=0,"",N31+H31+T31+Z31+AF31+AL31+AR31+AX31)</f>
        <v>2</v>
      </c>
      <c r="BE31" s="9">
        <f t="shared" si="21"/>
        <v>2</v>
      </c>
      <c r="BF31" s="238"/>
      <c r="BG31" s="238"/>
    </row>
    <row r="32" spans="1:59" ht="15.75" customHeight="1" x14ac:dyDescent="0.25">
      <c r="A32" s="350"/>
      <c r="B32" s="51"/>
      <c r="C32" s="52"/>
      <c r="D32" s="102"/>
      <c r="E32" s="6"/>
      <c r="F32" s="102"/>
      <c r="G32" s="6"/>
      <c r="H32" s="102"/>
      <c r="I32" s="103"/>
      <c r="J32" s="56"/>
      <c r="K32" s="6"/>
      <c r="L32" s="55"/>
      <c r="M32" s="6"/>
      <c r="N32" s="55"/>
      <c r="O32" s="59"/>
      <c r="P32" s="55"/>
      <c r="Q32" s="6"/>
      <c r="R32" s="55"/>
      <c r="S32" s="6"/>
      <c r="T32" s="55"/>
      <c r="U32" s="58"/>
      <c r="V32" s="56"/>
      <c r="W32" s="6"/>
      <c r="X32" s="55"/>
      <c r="Y32" s="6"/>
      <c r="Z32" s="55"/>
      <c r="AA32" s="59"/>
      <c r="AB32" s="55"/>
      <c r="AC32" s="6"/>
      <c r="AD32" s="55"/>
      <c r="AE32" s="6"/>
      <c r="AF32" s="55"/>
      <c r="AG32" s="58"/>
      <c r="AH32" s="56"/>
      <c r="AI32" s="6"/>
      <c r="AJ32" s="55"/>
      <c r="AK32" s="6"/>
      <c r="AL32" s="55"/>
      <c r="AM32" s="59"/>
      <c r="AN32" s="56"/>
      <c r="AO32" s="6"/>
      <c r="AP32" s="57"/>
      <c r="AQ32" s="6"/>
      <c r="AR32" s="57"/>
      <c r="AS32" s="60"/>
      <c r="AT32" s="55"/>
      <c r="AU32" s="6" t="str">
        <f t="shared" si="14"/>
        <v/>
      </c>
      <c r="AV32" s="55"/>
      <c r="AW32" s="6" t="str">
        <f t="shared" si="15"/>
        <v/>
      </c>
      <c r="AX32" s="55"/>
      <c r="AY32" s="273"/>
      <c r="AZ32" s="7"/>
      <c r="BA32" s="6"/>
      <c r="BB32" s="8"/>
      <c r="BC32" s="6"/>
      <c r="BD32" s="8"/>
      <c r="BE32" s="9"/>
      <c r="BF32" s="238"/>
      <c r="BG32" s="238"/>
    </row>
    <row r="33" spans="1:59" s="121" customFormat="1" ht="15.75" customHeight="1" thickBot="1" x14ac:dyDescent="0.35">
      <c r="A33" s="183"/>
      <c r="B33" s="11"/>
      <c r="C33" s="366" t="s">
        <v>51</v>
      </c>
      <c r="D33" s="348">
        <f>SUM(D12:D32)</f>
        <v>0</v>
      </c>
      <c r="E33" s="132">
        <f>SUM(E12:E32)</f>
        <v>0</v>
      </c>
      <c r="F33" s="132">
        <f>SUM(F12:F32)</f>
        <v>0</v>
      </c>
      <c r="G33" s="132">
        <f>SUM(G12:G32)</f>
        <v>0</v>
      </c>
      <c r="H33" s="132">
        <f>SUM(H12:H32)</f>
        <v>0</v>
      </c>
      <c r="I33" s="190" t="s">
        <v>17</v>
      </c>
      <c r="J33" s="132">
        <f>SUM(J12:J32)</f>
        <v>0</v>
      </c>
      <c r="K33" s="132">
        <f>SUM(K12:K32)</f>
        <v>0</v>
      </c>
      <c r="L33" s="132">
        <f>SUM(L12:L32)</f>
        <v>0</v>
      </c>
      <c r="M33" s="132">
        <f>SUM(M12:M32)</f>
        <v>0</v>
      </c>
      <c r="N33" s="132">
        <f>SUM(N12:N32)</f>
        <v>0</v>
      </c>
      <c r="O33" s="190" t="s">
        <v>17</v>
      </c>
      <c r="P33" s="132">
        <f>SUM(P12:P32)</f>
        <v>0</v>
      </c>
      <c r="Q33" s="132">
        <f>SUM(Q12:Q32)</f>
        <v>0</v>
      </c>
      <c r="R33" s="132">
        <f>SUM(R12:R32)</f>
        <v>0</v>
      </c>
      <c r="S33" s="132">
        <f>SUM(S12:S32)</f>
        <v>0</v>
      </c>
      <c r="T33" s="132">
        <f>SUM(T12:T32)</f>
        <v>0</v>
      </c>
      <c r="U33" s="190" t="s">
        <v>17</v>
      </c>
      <c r="V33" s="132">
        <f>SUM(V12:V32)</f>
        <v>0</v>
      </c>
      <c r="W33" s="132">
        <f>SUM(W12:W32)</f>
        <v>0</v>
      </c>
      <c r="X33" s="132">
        <f>SUM(X12:X32)</f>
        <v>0</v>
      </c>
      <c r="Y33" s="132">
        <f>SUM(Y12:Y32)</f>
        <v>0</v>
      </c>
      <c r="Z33" s="132">
        <f>SUM(Z12:Z32)</f>
        <v>0</v>
      </c>
      <c r="AA33" s="190" t="s">
        <v>17</v>
      </c>
      <c r="AB33" s="132">
        <f>SUM(AB12:AB32)</f>
        <v>12</v>
      </c>
      <c r="AC33" s="132">
        <f>SUM(AC12:AC32)</f>
        <v>168</v>
      </c>
      <c r="AD33" s="132">
        <f>SUM(AD12:AD32)</f>
        <v>10</v>
      </c>
      <c r="AE33" s="132">
        <f>SUM(AE12:AE32)</f>
        <v>140</v>
      </c>
      <c r="AF33" s="132">
        <f>SUM(AF12:AF32)</f>
        <v>23</v>
      </c>
      <c r="AG33" s="190" t="s">
        <v>17</v>
      </c>
      <c r="AH33" s="132">
        <f>SUM(AH12:AH32)</f>
        <v>13</v>
      </c>
      <c r="AI33" s="132">
        <f>SUM(AI12:AI32)</f>
        <v>182</v>
      </c>
      <c r="AJ33" s="132">
        <f>SUM(AJ12:AJ32)</f>
        <v>12</v>
      </c>
      <c r="AK33" s="132">
        <f>SUM(AK12:AK32)</f>
        <v>168</v>
      </c>
      <c r="AL33" s="132">
        <f>SUM(AL12:AL32)</f>
        <v>26</v>
      </c>
      <c r="AM33" s="190" t="s">
        <v>17</v>
      </c>
      <c r="AN33" s="132">
        <f>SUM(AN12:AN32)</f>
        <v>16</v>
      </c>
      <c r="AO33" s="132">
        <f>SUM(AO12:AO32)</f>
        <v>224</v>
      </c>
      <c r="AP33" s="132">
        <f>SUM(AP12:AP32)</f>
        <v>12</v>
      </c>
      <c r="AQ33" s="132">
        <f>SUM(AQ12:AQ32)</f>
        <v>168</v>
      </c>
      <c r="AR33" s="132">
        <f>SUM(AR12:AR32)</f>
        <v>30</v>
      </c>
      <c r="AS33" s="190" t="s">
        <v>17</v>
      </c>
      <c r="AT33" s="132">
        <f>SUM(AT12:AT32)</f>
        <v>0</v>
      </c>
      <c r="AU33" s="132">
        <f>SUM(AU12:AU32)</f>
        <v>0</v>
      </c>
      <c r="AV33" s="132">
        <f>SUM(AV12:AV32)</f>
        <v>38</v>
      </c>
      <c r="AW33" s="132">
        <f>SUM(AW12:AW32)</f>
        <v>532</v>
      </c>
      <c r="AX33" s="132">
        <f>SUM(AX12:AX32)</f>
        <v>17</v>
      </c>
      <c r="AY33" s="349" t="s">
        <v>17</v>
      </c>
      <c r="AZ33" s="368">
        <f t="shared" ref="AZ33:BE33" si="132">SUM(AZ12:AZ32)</f>
        <v>41</v>
      </c>
      <c r="BA33" s="356">
        <f t="shared" si="132"/>
        <v>574</v>
      </c>
      <c r="BB33" s="356">
        <f t="shared" si="132"/>
        <v>72</v>
      </c>
      <c r="BC33" s="356">
        <f t="shared" si="132"/>
        <v>1008</v>
      </c>
      <c r="BD33" s="356">
        <f t="shared" si="132"/>
        <v>96</v>
      </c>
      <c r="BE33" s="351">
        <f t="shared" si="132"/>
        <v>113</v>
      </c>
      <c r="BF33" s="238"/>
      <c r="BG33" s="238"/>
    </row>
    <row r="34" spans="1:59" s="121" customFormat="1" ht="15.75" customHeight="1" thickBot="1" x14ac:dyDescent="0.35">
      <c r="A34" s="171"/>
      <c r="B34" s="172"/>
      <c r="C34" s="119" t="s">
        <v>41</v>
      </c>
      <c r="D34" s="120">
        <f>D10+D33</f>
        <v>0</v>
      </c>
      <c r="E34" s="120">
        <f>E10+E33</f>
        <v>0</v>
      </c>
      <c r="F34" s="120">
        <f>F10+F33</f>
        <v>30</v>
      </c>
      <c r="G34" s="120">
        <f>G10+G33</f>
        <v>600</v>
      </c>
      <c r="H34" s="120">
        <f>H10+H33</f>
        <v>27</v>
      </c>
      <c r="I34" s="191" t="s">
        <v>17</v>
      </c>
      <c r="J34" s="120">
        <f>J10+J33</f>
        <v>16</v>
      </c>
      <c r="K34" s="120">
        <f>K10+K33</f>
        <v>224</v>
      </c>
      <c r="L34" s="120">
        <f>L10+L33</f>
        <v>17</v>
      </c>
      <c r="M34" s="120">
        <f>M10+M33</f>
        <v>238</v>
      </c>
      <c r="N34" s="120">
        <f>N10+N33</f>
        <v>27</v>
      </c>
      <c r="O34" s="191" t="s">
        <v>17</v>
      </c>
      <c r="P34" s="120">
        <f>P10+P33</f>
        <v>10</v>
      </c>
      <c r="Q34" s="120">
        <f>Q10+Q33</f>
        <v>140</v>
      </c>
      <c r="R34" s="120">
        <f>R10+R33</f>
        <v>21</v>
      </c>
      <c r="S34" s="120">
        <f>S10+S33</f>
        <v>304</v>
      </c>
      <c r="T34" s="120">
        <f>T10+T33</f>
        <v>31</v>
      </c>
      <c r="U34" s="191" t="s">
        <v>17</v>
      </c>
      <c r="V34" s="120">
        <f>V10+V33</f>
        <v>14</v>
      </c>
      <c r="W34" s="120">
        <f>W10+W33</f>
        <v>196</v>
      </c>
      <c r="X34" s="120">
        <f>X10+X33</f>
        <v>18</v>
      </c>
      <c r="Y34" s="120">
        <f>Y10+Y33</f>
        <v>252</v>
      </c>
      <c r="Z34" s="120">
        <f>Z10+Z33</f>
        <v>33</v>
      </c>
      <c r="AA34" s="191" t="s">
        <v>17</v>
      </c>
      <c r="AB34" s="120">
        <f>AB10+AB33</f>
        <v>15</v>
      </c>
      <c r="AC34" s="120">
        <f>AC10+AC33</f>
        <v>210</v>
      </c>
      <c r="AD34" s="120">
        <f>AD10+AD33</f>
        <v>16</v>
      </c>
      <c r="AE34" s="120">
        <f>AE10+AE33</f>
        <v>224</v>
      </c>
      <c r="AF34" s="120">
        <f>AF10+AF33</f>
        <v>31</v>
      </c>
      <c r="AG34" s="191" t="s">
        <v>17</v>
      </c>
      <c r="AH34" s="120">
        <f>AH10+AH33</f>
        <v>15</v>
      </c>
      <c r="AI34" s="120">
        <f>AI10+AI33</f>
        <v>210</v>
      </c>
      <c r="AJ34" s="120">
        <f>AJ10+AJ33</f>
        <v>16</v>
      </c>
      <c r="AK34" s="120">
        <f>AK10+AK33</f>
        <v>224</v>
      </c>
      <c r="AL34" s="120">
        <f>AL10+AL33</f>
        <v>32</v>
      </c>
      <c r="AM34" s="191" t="s">
        <v>17</v>
      </c>
      <c r="AN34" s="120">
        <f>AN10+AN33</f>
        <v>16</v>
      </c>
      <c r="AO34" s="120">
        <f>AO10+AO33</f>
        <v>224</v>
      </c>
      <c r="AP34" s="120">
        <f>AP10+AP33</f>
        <v>14</v>
      </c>
      <c r="AQ34" s="120">
        <f>AQ10+AQ33</f>
        <v>196</v>
      </c>
      <c r="AR34" s="120">
        <f>AR10+AR33</f>
        <v>32</v>
      </c>
      <c r="AS34" s="191" t="s">
        <v>17</v>
      </c>
      <c r="AT34" s="120">
        <f>AT10+AT33</f>
        <v>0</v>
      </c>
      <c r="AU34" s="120">
        <f>AU10+AU33</f>
        <v>0</v>
      </c>
      <c r="AV34" s="120">
        <f>AV10+AV33</f>
        <v>40</v>
      </c>
      <c r="AW34" s="120">
        <f>AW10+AW33</f>
        <v>560</v>
      </c>
      <c r="AX34" s="120">
        <f>AX10+AX33</f>
        <v>27</v>
      </c>
      <c r="AY34" s="191" t="s">
        <v>17</v>
      </c>
      <c r="AZ34" s="133">
        <f t="shared" ref="AZ34:BE34" si="133">AZ10+AZ33</f>
        <v>86</v>
      </c>
      <c r="BA34" s="133">
        <f t="shared" si="133"/>
        <v>1204</v>
      </c>
      <c r="BB34" s="133">
        <f t="shared" si="133"/>
        <v>172</v>
      </c>
      <c r="BC34" s="133">
        <f t="shared" si="133"/>
        <v>2408</v>
      </c>
      <c r="BD34" s="133">
        <f t="shared" si="133"/>
        <v>240</v>
      </c>
      <c r="BE34" s="352">
        <f t="shared" si="133"/>
        <v>256</v>
      </c>
      <c r="BF34" s="238"/>
      <c r="BG34" s="238"/>
    </row>
    <row r="35" spans="1:59" ht="18.75" customHeight="1" x14ac:dyDescent="0.3">
      <c r="A35" s="134"/>
      <c r="B35" s="135"/>
      <c r="C35" s="367" t="s">
        <v>16</v>
      </c>
      <c r="D35" s="454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6"/>
      <c r="AC35" s="457"/>
      <c r="AD35" s="457"/>
      <c r="AE35" s="457"/>
      <c r="AF35" s="457"/>
      <c r="AG35" s="457"/>
      <c r="AH35" s="457"/>
      <c r="AI35" s="457"/>
      <c r="AJ35" s="457"/>
      <c r="AK35" s="457"/>
      <c r="AL35" s="457"/>
      <c r="AM35" s="457"/>
      <c r="AN35" s="457"/>
      <c r="AO35" s="457"/>
      <c r="AP35" s="457"/>
      <c r="AQ35" s="457"/>
      <c r="AR35" s="457"/>
      <c r="AS35" s="457"/>
      <c r="AT35" s="457"/>
      <c r="AU35" s="457"/>
      <c r="AV35" s="457"/>
      <c r="AW35" s="457"/>
      <c r="AX35" s="457"/>
      <c r="AY35" s="458"/>
      <c r="AZ35" s="456"/>
      <c r="BA35" s="457"/>
      <c r="BB35" s="457"/>
      <c r="BC35" s="457"/>
      <c r="BD35" s="457"/>
      <c r="BE35" s="507"/>
      <c r="BF35" s="353"/>
      <c r="BG35" s="184"/>
    </row>
    <row r="36" spans="1:59" s="95" customFormat="1" ht="15.75" customHeight="1" x14ac:dyDescent="0.25">
      <c r="A36" s="350" t="s">
        <v>353</v>
      </c>
      <c r="B36" s="53" t="s">
        <v>15</v>
      </c>
      <c r="C36" s="248" t="s">
        <v>141</v>
      </c>
      <c r="D36" s="102"/>
      <c r="E36" s="6" t="str">
        <f>IF(D36*14=0,"",D36*14)</f>
        <v/>
      </c>
      <c r="F36" s="102"/>
      <c r="G36" s="6" t="str">
        <f>IF(F36*14=0,"",F36*14)</f>
        <v/>
      </c>
      <c r="H36" s="102"/>
      <c r="I36" s="103"/>
      <c r="J36" s="56"/>
      <c r="K36" s="6" t="str">
        <f>IF(J36*14=0,"",J36*14)</f>
        <v/>
      </c>
      <c r="L36" s="55"/>
      <c r="M36" s="6" t="str">
        <f>IF(L36*14=0,"",L36*14)</f>
        <v/>
      </c>
      <c r="N36" s="55"/>
      <c r="O36" s="59"/>
      <c r="P36" s="55"/>
      <c r="Q36" s="6" t="str">
        <f>IF(P36*14=0,"",P36*14)</f>
        <v/>
      </c>
      <c r="R36" s="55"/>
      <c r="S36" s="6" t="str">
        <f>IF(R36*14=0,"",R36*14)</f>
        <v/>
      </c>
      <c r="T36" s="55"/>
      <c r="U36" s="58"/>
      <c r="V36" s="56"/>
      <c r="W36" s="6" t="str">
        <f>IF(V36*14=0,"",V36*14)</f>
        <v/>
      </c>
      <c r="X36" s="55"/>
      <c r="Y36" s="6" t="str">
        <f>IF(X36*14=0,"",X36*14)</f>
        <v/>
      </c>
      <c r="Z36" s="55"/>
      <c r="AA36" s="59"/>
      <c r="AB36" s="55"/>
      <c r="AC36" s="6" t="str">
        <f>IF(AB36*14=0,"",AB36*14)</f>
        <v/>
      </c>
      <c r="AD36" s="55"/>
      <c r="AE36" s="6" t="str">
        <f>IF(AD36*14=0,"",AD36*14)</f>
        <v/>
      </c>
      <c r="AF36" s="55"/>
      <c r="AG36" s="58"/>
      <c r="AH36" s="56"/>
      <c r="AI36" s="6" t="str">
        <f>IF(AH36*14=0,"",AH36*14)</f>
        <v/>
      </c>
      <c r="AJ36" s="55"/>
      <c r="AK36" s="6" t="str">
        <f>IF(AJ36*14=0,"",AJ36*14)</f>
        <v/>
      </c>
      <c r="AL36" s="55"/>
      <c r="AM36" s="59"/>
      <c r="AN36" s="56"/>
      <c r="AO36" s="6" t="str">
        <f>IF(AN36*14=0,"",AN36*14)</f>
        <v/>
      </c>
      <c r="AP36" s="57"/>
      <c r="AQ36" s="6" t="str">
        <f>IF(AP36*14=0,"",AP36*14)</f>
        <v/>
      </c>
      <c r="AR36" s="57"/>
      <c r="AS36" s="60"/>
      <c r="AT36" s="55"/>
      <c r="AU36" s="6" t="str">
        <f>IF(AT36*14=0,"",AT36*14)</f>
        <v/>
      </c>
      <c r="AV36" s="55"/>
      <c r="AW36" s="6" t="str">
        <f>IF(AV36*14=0,"",AV36*14)</f>
        <v/>
      </c>
      <c r="AX36" s="55"/>
      <c r="AY36" s="55"/>
      <c r="AZ36" s="7" t="str">
        <f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9" t="str">
        <f>IF(D36+F36+L36+J36+P36+R36+V36+X36+AB36+AD36+AH36+AJ36+AN36+AP36+AT36+AV36=0,"",D36+F36+L36+J36+P36+R36+V36+X36+AB36+AD36+AH36+AJ36+AN36+AP36+AT36+AV36)</f>
        <v/>
      </c>
      <c r="BF36" s="357" t="s">
        <v>124</v>
      </c>
      <c r="BG36" s="238" t="s">
        <v>126</v>
      </c>
    </row>
    <row r="37" spans="1:59" s="95" customFormat="1" ht="15.75" customHeight="1" x14ac:dyDescent="0.25">
      <c r="A37" s="350" t="s">
        <v>354</v>
      </c>
      <c r="B37" s="53" t="s">
        <v>15</v>
      </c>
      <c r="C37" s="244" t="s">
        <v>140</v>
      </c>
      <c r="D37" s="102"/>
      <c r="E37" s="6" t="str">
        <f>IF(D37*14=0,"",D37*14)</f>
        <v/>
      </c>
      <c r="F37" s="102"/>
      <c r="G37" s="6" t="str">
        <f>IF(F37*14=0,"",F37*14)</f>
        <v/>
      </c>
      <c r="H37" s="102"/>
      <c r="I37" s="103"/>
      <c r="J37" s="56"/>
      <c r="K37" s="6" t="str">
        <f>IF(J37*14=0,"",J37*14)</f>
        <v/>
      </c>
      <c r="L37" s="55"/>
      <c r="M37" s="6" t="str">
        <f>IF(L37*14=0,"",L37*14)</f>
        <v/>
      </c>
      <c r="N37" s="55"/>
      <c r="O37" s="59"/>
      <c r="P37" s="55"/>
      <c r="Q37" s="6" t="str">
        <f>IF(P37*14=0,"",P37*14)</f>
        <v/>
      </c>
      <c r="R37" s="55"/>
      <c r="S37" s="6" t="str">
        <f>IF(R37*14=0,"",R37*14)</f>
        <v/>
      </c>
      <c r="T37" s="55"/>
      <c r="U37" s="58"/>
      <c r="V37" s="56"/>
      <c r="W37" s="6" t="str">
        <f>IF(V37*14=0,"",V37*14)</f>
        <v/>
      </c>
      <c r="X37" s="55"/>
      <c r="Y37" s="6" t="str">
        <f>IF(X37*14=0,"",X37*14)</f>
        <v/>
      </c>
      <c r="Z37" s="55"/>
      <c r="AA37" s="59"/>
      <c r="AB37" s="55"/>
      <c r="AC37" s="6" t="str">
        <f>IF(AB37*14=0,"",AB37*14)</f>
        <v/>
      </c>
      <c r="AD37" s="55"/>
      <c r="AE37" s="6" t="str">
        <f>IF(AD37*14=0,"",AD37*14)</f>
        <v/>
      </c>
      <c r="AF37" s="55"/>
      <c r="AG37" s="58"/>
      <c r="AH37" s="56"/>
      <c r="AI37" s="6" t="str">
        <f>IF(AH37*14=0,"",AH37*14)</f>
        <v/>
      </c>
      <c r="AJ37" s="55"/>
      <c r="AK37" s="6" t="str">
        <f>IF(AJ37*14=0,"",AJ37*14)</f>
        <v/>
      </c>
      <c r="AL37" s="55"/>
      <c r="AM37" s="59"/>
      <c r="AN37" s="56"/>
      <c r="AO37" s="6" t="str">
        <f>IF(AN37*14=0,"",AN37*14)</f>
        <v/>
      </c>
      <c r="AP37" s="57"/>
      <c r="AQ37" s="6" t="str">
        <f>IF(AP37*14=0,"",AP37*14)</f>
        <v/>
      </c>
      <c r="AR37" s="57"/>
      <c r="AS37" s="60"/>
      <c r="AT37" s="55"/>
      <c r="AU37" s="6" t="str">
        <f>IF(AT37*14=0,"",AT37*14)</f>
        <v/>
      </c>
      <c r="AV37" s="55"/>
      <c r="AW37" s="6" t="str">
        <f>IF(AV37*14=0,"",AV37*14)</f>
        <v/>
      </c>
      <c r="AX37" s="55"/>
      <c r="AY37" s="55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1" t="s">
        <v>17</v>
      </c>
      <c r="BE37" s="9" t="str">
        <f>IF(D37+F37+L37+J37+P37+R37+V37+X37+AB37+AD37+AH37+AJ37+AN37+AP37+AT37+AV37=0,"",D37+F37+L37+J37+P37+R37+V37+X37+AB37+AD37+AH37+AJ37+AN37+AP37+AT37+AV37)</f>
        <v/>
      </c>
      <c r="BF37" s="357" t="s">
        <v>124</v>
      </c>
      <c r="BG37" s="238" t="s">
        <v>139</v>
      </c>
    </row>
    <row r="38" spans="1:59" s="95" customFormat="1" ht="15.75" customHeight="1" thickBot="1" x14ac:dyDescent="0.3">
      <c r="A38" s="96"/>
      <c r="B38" s="53" t="s">
        <v>15</v>
      </c>
      <c r="C38" s="52"/>
      <c r="D38" s="102"/>
      <c r="E38" s="6" t="str">
        <f>IF(D38*14=0,"",D38*14)</f>
        <v/>
      </c>
      <c r="F38" s="102"/>
      <c r="G38" s="6" t="str">
        <f>IF(F38*14=0,"",F38*14)</f>
        <v/>
      </c>
      <c r="H38" s="102"/>
      <c r="I38" s="103"/>
      <c r="J38" s="56"/>
      <c r="K38" s="6" t="str">
        <f>IF(J38*14=0,"",J38*14)</f>
        <v/>
      </c>
      <c r="L38" s="55"/>
      <c r="M38" s="6" t="str">
        <f>IF(L38*14=0,"",L38*14)</f>
        <v/>
      </c>
      <c r="N38" s="55"/>
      <c r="O38" s="59"/>
      <c r="P38" s="55"/>
      <c r="Q38" s="6" t="str">
        <f>IF(P38*14=0,"",P38*14)</f>
        <v/>
      </c>
      <c r="R38" s="55"/>
      <c r="S38" s="6" t="str">
        <f>IF(R38*14=0,"",R38*14)</f>
        <v/>
      </c>
      <c r="T38" s="55"/>
      <c r="U38" s="58"/>
      <c r="V38" s="56"/>
      <c r="W38" s="6" t="str">
        <f>IF(V38*14=0,"",V38*14)</f>
        <v/>
      </c>
      <c r="X38" s="55"/>
      <c r="Y38" s="6" t="str">
        <f>IF(X38*14=0,"",X38*14)</f>
        <v/>
      </c>
      <c r="Z38" s="55"/>
      <c r="AA38" s="59"/>
      <c r="AB38" s="55"/>
      <c r="AC38" s="6" t="str">
        <f>IF(AB38*14=0,"",AB38*14)</f>
        <v/>
      </c>
      <c r="AD38" s="55"/>
      <c r="AE38" s="6" t="str">
        <f>IF(AD38*14=0,"",AD38*14)</f>
        <v/>
      </c>
      <c r="AF38" s="55"/>
      <c r="AG38" s="58"/>
      <c r="AH38" s="56"/>
      <c r="AI38" s="6" t="str">
        <f>IF(AH38*14=0,"",AH38*14)</f>
        <v/>
      </c>
      <c r="AJ38" s="55"/>
      <c r="AK38" s="6" t="str">
        <f>IF(AJ38*14=0,"",AJ38*14)</f>
        <v/>
      </c>
      <c r="AL38" s="55"/>
      <c r="AM38" s="59"/>
      <c r="AN38" s="56"/>
      <c r="AO38" s="6" t="str">
        <f>IF(AN38*14=0,"",AN38*14)</f>
        <v/>
      </c>
      <c r="AP38" s="57"/>
      <c r="AQ38" s="6" t="str">
        <f>IF(AP38*14=0,"",AP38*14)</f>
        <v/>
      </c>
      <c r="AR38" s="57"/>
      <c r="AS38" s="60"/>
      <c r="AT38" s="55"/>
      <c r="AU38" s="6" t="str">
        <f>IF(AT38*14=0,"",AT38*14)</f>
        <v/>
      </c>
      <c r="AV38" s="55"/>
      <c r="AW38" s="6" t="str">
        <f>IF(AV38*14=0,"",AV38*14)</f>
        <v/>
      </c>
      <c r="AX38" s="55"/>
      <c r="AY38" s="55"/>
      <c r="AZ38" s="7" t="str">
        <f>IF(D38+J38+P38+V38+AB38+AH38+AN38+AT38=0,"",D38+J38+P38+V38+AB38+AH38+AN38+AT38)</f>
        <v/>
      </c>
      <c r="BA38" s="16" t="str">
        <f>IF((P38+V38+AB38+AH38+AN38+AT38)*14=0,"",(P38+V38+AB38+AH38+AN38+AT38)*14)</f>
        <v/>
      </c>
      <c r="BB38" s="8" t="str">
        <f>IF(F38+L38+R38+X38+AD38+AJ38+AP38+AV38=0,"",F38+L38+R38+X38+AD38+AJ38+AP38+AV38)</f>
        <v/>
      </c>
      <c r="BC38" s="16" t="str">
        <f>IF((L38+F38+R38+X38+AD38+AJ38+AP38+AV38)*14=0,"",(L38+F38+R38+X38+AD38+AJ38+AP38+AV38)*14)</f>
        <v/>
      </c>
      <c r="BD38" s="61" t="s">
        <v>17</v>
      </c>
      <c r="BE38" s="9" t="str">
        <f>IF(D38+F38+L38+J38+P38+R38+V38+X38+AB38+AD38+AH38+AJ38+AN38+AP38+AT38+AV38=0,"",D38+F38+L38+J38+P38+R38+V38+X38+AB38+AD38+AH38+AJ38+AN38+AP38+AT38+AV38)</f>
        <v/>
      </c>
      <c r="BF38" s="354"/>
      <c r="BG38" s="246"/>
    </row>
    <row r="39" spans="1:59" ht="15.75" customHeight="1" thickBot="1" x14ac:dyDescent="0.35">
      <c r="A39" s="137"/>
      <c r="B39" s="138"/>
      <c r="C39" s="139" t="s">
        <v>18</v>
      </c>
      <c r="D39" s="140">
        <f>SUM(D36:D38)</f>
        <v>0</v>
      </c>
      <c r="E39" s="141" t="str">
        <f>IF(D39*14=0,"",D39*14)</f>
        <v/>
      </c>
      <c r="F39" s="142">
        <f>SUM(F36:F38)</f>
        <v>0</v>
      </c>
      <c r="G39" s="141" t="str">
        <f>IF(F39*14=0,"",F39*14)</f>
        <v/>
      </c>
      <c r="H39" s="143" t="s">
        <v>17</v>
      </c>
      <c r="I39" s="144" t="s">
        <v>17</v>
      </c>
      <c r="J39" s="145">
        <f>SUM(J36:J38)</f>
        <v>0</v>
      </c>
      <c r="K39" s="141" t="str">
        <f>IF(J39*14=0,"",J39*14)</f>
        <v/>
      </c>
      <c r="L39" s="142">
        <f>SUM(L36:L38)</f>
        <v>0</v>
      </c>
      <c r="M39" s="141" t="str">
        <f>IF(L39*14=0,"",L39*14)</f>
        <v/>
      </c>
      <c r="N39" s="143" t="s">
        <v>17</v>
      </c>
      <c r="O39" s="144" t="s">
        <v>17</v>
      </c>
      <c r="P39" s="140">
        <f>SUM(P36:P38)</f>
        <v>0</v>
      </c>
      <c r="Q39" s="141" t="str">
        <f>IF(P39*14=0,"",P39*14)</f>
        <v/>
      </c>
      <c r="R39" s="142">
        <f>SUM(R36:R38)</f>
        <v>0</v>
      </c>
      <c r="S39" s="141" t="str">
        <f>IF(R39*14=0,"",R39*14)</f>
        <v/>
      </c>
      <c r="T39" s="146" t="s">
        <v>17</v>
      </c>
      <c r="U39" s="144" t="s">
        <v>17</v>
      </c>
      <c r="V39" s="145">
        <f>SUM(V36:V38)</f>
        <v>0</v>
      </c>
      <c r="W39" s="141" t="str">
        <f>IF(V39*14=0,"",V39*14)</f>
        <v/>
      </c>
      <c r="X39" s="142">
        <f>SUM(X36:X38)</f>
        <v>0</v>
      </c>
      <c r="Y39" s="141" t="str">
        <f>IF(X39*14=0,"",X39*14)</f>
        <v/>
      </c>
      <c r="Z39" s="143" t="s">
        <v>17</v>
      </c>
      <c r="AA39" s="144" t="s">
        <v>17</v>
      </c>
      <c r="AB39" s="140">
        <f>SUM(AB36:AB38)</f>
        <v>0</v>
      </c>
      <c r="AC39" s="141" t="str">
        <f>IF(AB39*14=0,"",AB39*14)</f>
        <v/>
      </c>
      <c r="AD39" s="142">
        <f>SUM(AD36:AD38)</f>
        <v>0</v>
      </c>
      <c r="AE39" s="141" t="str">
        <f>IF(AD39*14=0,"",AD39*14)</f>
        <v/>
      </c>
      <c r="AF39" s="143" t="s">
        <v>17</v>
      </c>
      <c r="AG39" s="144" t="s">
        <v>17</v>
      </c>
      <c r="AH39" s="145">
        <f>SUM(AH36:AH38)</f>
        <v>0</v>
      </c>
      <c r="AI39" s="141" t="str">
        <f>IF(AH39*14=0,"",AH39*14)</f>
        <v/>
      </c>
      <c r="AJ39" s="142">
        <f>SUM(AJ36:AJ38)</f>
        <v>0</v>
      </c>
      <c r="AK39" s="141" t="str">
        <f>IF(AJ39*14=0,"",AJ39*14)</f>
        <v/>
      </c>
      <c r="AL39" s="143" t="s">
        <v>17</v>
      </c>
      <c r="AM39" s="144" t="s">
        <v>17</v>
      </c>
      <c r="AN39" s="140">
        <f>SUM(AN36:AN38)</f>
        <v>0</v>
      </c>
      <c r="AO39" s="141" t="str">
        <f>IF(AN39*14=0,"",AN39*14)</f>
        <v/>
      </c>
      <c r="AP39" s="142">
        <f>SUM(AP36:AP38)</f>
        <v>0</v>
      </c>
      <c r="AQ39" s="141" t="str">
        <f>IF(AP39*14=0,"",AP39*14)</f>
        <v/>
      </c>
      <c r="AR39" s="146" t="s">
        <v>17</v>
      </c>
      <c r="AS39" s="144" t="s">
        <v>17</v>
      </c>
      <c r="AT39" s="145">
        <f>SUM(AT36:AT38)</f>
        <v>0</v>
      </c>
      <c r="AU39" s="141" t="str">
        <f>IF(AT39*14=0,"",AT39*14)</f>
        <v/>
      </c>
      <c r="AV39" s="142">
        <f>SUM(AV36:AV38)</f>
        <v>0</v>
      </c>
      <c r="AW39" s="141" t="str">
        <f>IF(AV39*14=0,"",AV39*14)</f>
        <v/>
      </c>
      <c r="AX39" s="143" t="s">
        <v>17</v>
      </c>
      <c r="AY39" s="144" t="s">
        <v>17</v>
      </c>
      <c r="AZ39" s="147" t="str">
        <f>IF(D39+J39+P39+V39=0,"",D39+J39+P39+V39)</f>
        <v/>
      </c>
      <c r="BA39" s="206" t="str">
        <f>IF((P39+V39+AB39+AH39+AN39+AT39)*14=0,"",(P39+V39+AB39+AH39+AN39+AT39)*14)</f>
        <v/>
      </c>
      <c r="BB39" s="207" t="str">
        <f>IF(F39+L39+R39+X39=0,"",F39+L39+R39+X39)</f>
        <v/>
      </c>
      <c r="BC39" s="208" t="str">
        <f>IF((L39+F39+R39+X39+AD39+AJ39+AP39+AV39)*14=0,"",(L39+F39+R39+X39+AD39+AJ39+AP39+AV39)*14)</f>
        <v/>
      </c>
      <c r="BD39" s="143" t="s">
        <v>17</v>
      </c>
      <c r="BE39" s="358" t="s">
        <v>40</v>
      </c>
      <c r="BF39" s="238"/>
      <c r="BG39" s="238"/>
    </row>
    <row r="40" spans="1:59" ht="15.75" customHeight="1" thickBot="1" x14ac:dyDescent="0.35">
      <c r="A40" s="149"/>
      <c r="B40" s="150"/>
      <c r="C40" s="151" t="s">
        <v>42</v>
      </c>
      <c r="D40" s="152">
        <f>D34+D39</f>
        <v>0</v>
      </c>
      <c r="E40" s="153" t="str">
        <f>IF(D40*14=0,"",D40*14)</f>
        <v/>
      </c>
      <c r="F40" s="154">
        <f>F34+F39</f>
        <v>30</v>
      </c>
      <c r="G40" s="153">
        <f>IF(F40*14=0,"",F40*14)</f>
        <v>420</v>
      </c>
      <c r="H40" s="155" t="s">
        <v>17</v>
      </c>
      <c r="I40" s="156" t="s">
        <v>17</v>
      </c>
      <c r="J40" s="157">
        <f>J34+J39</f>
        <v>16</v>
      </c>
      <c r="K40" s="153">
        <f>IF(J40*14=0,"",J40*14)</f>
        <v>224</v>
      </c>
      <c r="L40" s="154">
        <f>L34+L39</f>
        <v>17</v>
      </c>
      <c r="M40" s="153">
        <f>IF(L40*14=0,"",L40*14)</f>
        <v>238</v>
      </c>
      <c r="N40" s="155" t="s">
        <v>17</v>
      </c>
      <c r="O40" s="156" t="s">
        <v>17</v>
      </c>
      <c r="P40" s="152">
        <f>P34+P39</f>
        <v>10</v>
      </c>
      <c r="Q40" s="153">
        <f>IF(P40*14=0,"",P40*14)</f>
        <v>140</v>
      </c>
      <c r="R40" s="154">
        <f>R34+R39</f>
        <v>21</v>
      </c>
      <c r="S40" s="153">
        <f>IF(R40*14=0,"",R40*14)</f>
        <v>294</v>
      </c>
      <c r="T40" s="158" t="s">
        <v>17</v>
      </c>
      <c r="U40" s="156" t="s">
        <v>17</v>
      </c>
      <c r="V40" s="157">
        <f>V34+V39</f>
        <v>14</v>
      </c>
      <c r="W40" s="153">
        <f>IF(V40*14=0,"",V40*14)</f>
        <v>196</v>
      </c>
      <c r="X40" s="154">
        <f>X34+X39</f>
        <v>18</v>
      </c>
      <c r="Y40" s="153">
        <f>IF(X40*14=0,"",X40*14)</f>
        <v>252</v>
      </c>
      <c r="Z40" s="155" t="s">
        <v>17</v>
      </c>
      <c r="AA40" s="156" t="s">
        <v>17</v>
      </c>
      <c r="AB40" s="152">
        <f>AB34+AB39</f>
        <v>15</v>
      </c>
      <c r="AC40" s="153">
        <f>IF(AB40*14=0,"",AB40*14)</f>
        <v>210</v>
      </c>
      <c r="AD40" s="154">
        <f>AD34+AD39</f>
        <v>16</v>
      </c>
      <c r="AE40" s="153">
        <f>IF(AD40*14=0,"",AD40*14)</f>
        <v>224</v>
      </c>
      <c r="AF40" s="155" t="s">
        <v>17</v>
      </c>
      <c r="AG40" s="156" t="s">
        <v>17</v>
      </c>
      <c r="AH40" s="157">
        <f>AH34+AH39</f>
        <v>15</v>
      </c>
      <c r="AI40" s="153">
        <f>IF(AH40*14=0,"",AH40*14)</f>
        <v>210</v>
      </c>
      <c r="AJ40" s="154">
        <f>AJ34+AJ39</f>
        <v>16</v>
      </c>
      <c r="AK40" s="153">
        <f>IF(AJ40*14=0,"",AJ40*14)</f>
        <v>224</v>
      </c>
      <c r="AL40" s="155" t="s">
        <v>17</v>
      </c>
      <c r="AM40" s="156" t="s">
        <v>17</v>
      </c>
      <c r="AN40" s="152">
        <f>AN34+AN39</f>
        <v>16</v>
      </c>
      <c r="AO40" s="153">
        <f>IF(AN40*14=0,"",AN40*14)</f>
        <v>224</v>
      </c>
      <c r="AP40" s="154">
        <f>AP34+AP39</f>
        <v>14</v>
      </c>
      <c r="AQ40" s="153">
        <f>IF(AP40*14=0,"",AP40*14)</f>
        <v>196</v>
      </c>
      <c r="AR40" s="158" t="s">
        <v>17</v>
      </c>
      <c r="AS40" s="156" t="s">
        <v>17</v>
      </c>
      <c r="AT40" s="157">
        <f>AT34+AT39</f>
        <v>0</v>
      </c>
      <c r="AU40" s="153" t="str">
        <f>IF(AT36*14=0,"",AT36*14)</f>
        <v/>
      </c>
      <c r="AV40" s="154">
        <f>AV34+AV39</f>
        <v>40</v>
      </c>
      <c r="AW40" s="153">
        <f>IF(AV40*14=0,"",AV40*14)</f>
        <v>560</v>
      </c>
      <c r="AX40" s="155" t="s">
        <v>17</v>
      </c>
      <c r="AY40" s="156" t="s">
        <v>17</v>
      </c>
      <c r="AZ40" s="377">
        <f>IF(D40+J40+P40+V40+AB40+AN40+AT40+AH40=0,"",D40+J40+P40+V40+AB40+AN40+AT40+AH40)</f>
        <v>86</v>
      </c>
      <c r="BA40" s="374">
        <f>IF((D40+J40+P40+V40+AB40+AH40+AN40+AT40)*14=0,"",(D40+J40+P40+V40+AB40+AH40+AN40+AT40)*14)</f>
        <v>1204</v>
      </c>
      <c r="BB40" s="380">
        <f>IF(F40+L40+R40+X40+AD40+AP40+AV40+AJ40=0,"",F40+L40+R40+X40+AD40+AP40+AV40+AJ40)</f>
        <v>172</v>
      </c>
      <c r="BC40" s="381">
        <f>IF((L40+F40+R40+X40+AD40+AJ40+AP40+AV40)*14=0,"",(L40+F40+R40+X40+AD40+AJ40+AP40+AV40)*14)</f>
        <v>2408</v>
      </c>
      <c r="BD40" s="155" t="s">
        <v>17</v>
      </c>
      <c r="BE40" s="376" t="s">
        <v>40</v>
      </c>
      <c r="BF40" s="238"/>
      <c r="BG40" s="238"/>
    </row>
    <row r="41" spans="1:59" ht="15.75" customHeight="1" thickTop="1" x14ac:dyDescent="0.3">
      <c r="A41" s="159"/>
      <c r="B41" s="205"/>
      <c r="C41" s="160"/>
      <c r="D41" s="454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5"/>
      <c r="Z41" s="455"/>
      <c r="AA41" s="455"/>
      <c r="AB41" s="471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472"/>
      <c r="AV41" s="472"/>
      <c r="AW41" s="472"/>
      <c r="AX41" s="472"/>
      <c r="AY41" s="473"/>
      <c r="AZ41" s="454"/>
      <c r="BA41" s="455"/>
      <c r="BB41" s="455"/>
      <c r="BC41" s="455"/>
      <c r="BD41" s="455"/>
      <c r="BE41" s="506"/>
      <c r="BF41" s="353"/>
      <c r="BG41" s="184"/>
    </row>
    <row r="42" spans="1:59" s="112" customFormat="1" ht="9.9499999999999993" customHeight="1" x14ac:dyDescent="0.2">
      <c r="A42" s="475"/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476"/>
      <c r="U42" s="476"/>
      <c r="V42" s="476"/>
      <c r="W42" s="476"/>
      <c r="X42" s="476"/>
      <c r="Y42" s="476"/>
      <c r="Z42" s="476"/>
      <c r="AA42" s="476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2"/>
      <c r="AX42" s="232"/>
      <c r="AY42" s="232"/>
      <c r="AZ42" s="161"/>
      <c r="BA42" s="162"/>
      <c r="BB42" s="162"/>
      <c r="BC42" s="162"/>
      <c r="BD42" s="162"/>
      <c r="BE42" s="163"/>
    </row>
    <row r="43" spans="1:59" s="112" customFormat="1" ht="15.75" customHeight="1" x14ac:dyDescent="0.2">
      <c r="A43" s="477" t="s">
        <v>20</v>
      </c>
      <c r="B43" s="478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161"/>
      <c r="BA43" s="162"/>
      <c r="BB43" s="162"/>
      <c r="BC43" s="162"/>
      <c r="BD43" s="162"/>
      <c r="BE43" s="163"/>
    </row>
    <row r="44" spans="1:59" s="112" customFormat="1" ht="15.75" customHeight="1" x14ac:dyDescent="0.3">
      <c r="A44" s="164"/>
      <c r="B44" s="98"/>
      <c r="C44" s="165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5" t="str">
        <f t="shared" ref="BE44:BE56" si="134">IF(SUM(I44:AY44)=0,"",SUM(I44:AY44))</f>
        <v/>
      </c>
    </row>
    <row r="45" spans="1:59" s="112" customFormat="1" ht="15.75" customHeight="1" x14ac:dyDescent="0.3">
      <c r="A45" s="164"/>
      <c r="B45" s="98"/>
      <c r="C45" s="165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5" t="str">
        <f t="shared" si="134"/>
        <v/>
      </c>
    </row>
    <row r="46" spans="1:59" s="112" customFormat="1" ht="15.75" customHeight="1" x14ac:dyDescent="0.3">
      <c r="A46" s="164"/>
      <c r="B46" s="98"/>
      <c r="C46" s="165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3</v>
      </c>
      <c r="AH46" s="31"/>
      <c r="AI46" s="32"/>
      <c r="AJ46" s="32"/>
      <c r="AK46" s="32"/>
      <c r="AL46" s="8"/>
      <c r="AM46" s="33">
        <f>IF(COUNTIF(AM12:AM41,"ÉÉ")=0,"",COUNTIF(AM12:AM41,"ÉÉ"))</f>
        <v>3</v>
      </c>
      <c r="AN46" s="31"/>
      <c r="AO46" s="32"/>
      <c r="AP46" s="32"/>
      <c r="AQ46" s="32"/>
      <c r="AR46" s="8"/>
      <c r="AS46" s="33">
        <f>IF(COUNTIF(AS12:AS41,"ÉÉ")=0,"",COUNTIF(AS12:AS41,"ÉÉ"))</f>
        <v>5</v>
      </c>
      <c r="AT46" s="31"/>
      <c r="AU46" s="32"/>
      <c r="AV46" s="32"/>
      <c r="AW46" s="32"/>
      <c r="AX46" s="8"/>
      <c r="AY46" s="33" t="str">
        <f>IF(COUNTIF(AY12:AY41,"ÉÉ")=0,"",COUNTIF(AY12:AY41,"ÉÉ"))</f>
        <v/>
      </c>
      <c r="AZ46" s="34"/>
      <c r="BA46" s="32"/>
      <c r="BB46" s="32"/>
      <c r="BC46" s="32"/>
      <c r="BD46" s="8"/>
      <c r="BE46" s="85">
        <f t="shared" si="134"/>
        <v>11</v>
      </c>
    </row>
    <row r="47" spans="1:59" s="112" customFormat="1" ht="15.75" customHeight="1" x14ac:dyDescent="0.3">
      <c r="A47" s="164"/>
      <c r="B47" s="98"/>
      <c r="C47" s="165" t="s">
        <v>58</v>
      </c>
      <c r="D47" s="86"/>
      <c r="E47" s="87"/>
      <c r="F47" s="87"/>
      <c r="G47" s="87"/>
      <c r="H47" s="88"/>
      <c r="I47" s="33" t="str">
        <f>IF(COUNTIF(I12:I41,"ÉÉ(Z)")=0,"",COUNTIF(I12:I41,"ÉÉ(Z)"))</f>
        <v/>
      </c>
      <c r="J47" s="86"/>
      <c r="K47" s="87"/>
      <c r="L47" s="87"/>
      <c r="M47" s="87"/>
      <c r="N47" s="88"/>
      <c r="O47" s="33" t="str">
        <f>IF(COUNTIF(O12:O41,"ÉÉ(Z)")=0,"",COUNTIF(O12:O41,"ÉÉ(Z)"))</f>
        <v/>
      </c>
      <c r="P47" s="86"/>
      <c r="Q47" s="87"/>
      <c r="R47" s="87"/>
      <c r="S47" s="87"/>
      <c r="T47" s="88"/>
      <c r="U47" s="33" t="str">
        <f>IF(COUNTIF(U12:U41,"ÉÉ(Z)")=0,"",COUNTIF(U12:U41,"ÉÉ(Z)"))</f>
        <v/>
      </c>
      <c r="V47" s="86"/>
      <c r="W47" s="87"/>
      <c r="X47" s="87"/>
      <c r="Y47" s="87"/>
      <c r="Z47" s="88"/>
      <c r="AA47" s="33" t="str">
        <f>IF(COUNTIF(AA12:AA41,"ÉÉ(Z)")=0,"",COUNTIF(AA12:AA41,"ÉÉ(Z)"))</f>
        <v/>
      </c>
      <c r="AB47" s="86"/>
      <c r="AC47" s="87"/>
      <c r="AD47" s="87"/>
      <c r="AE47" s="87"/>
      <c r="AF47" s="88"/>
      <c r="AG47" s="33" t="str">
        <f>IF(COUNTIF(AG12:AG41,"ÉÉ(Z)")=0,"",COUNTIF(AG12:AG41,"ÉÉ(Z)"))</f>
        <v/>
      </c>
      <c r="AH47" s="86"/>
      <c r="AI47" s="87"/>
      <c r="AJ47" s="87"/>
      <c r="AK47" s="87"/>
      <c r="AL47" s="88"/>
      <c r="AM47" s="33" t="str">
        <f>IF(COUNTIF(AM12:AM41,"ÉÉ(Z)")=0,"",COUNTIF(AM12:AM41,"ÉÉ(Z)"))</f>
        <v/>
      </c>
      <c r="AN47" s="86"/>
      <c r="AO47" s="87"/>
      <c r="AP47" s="87"/>
      <c r="AQ47" s="87"/>
      <c r="AR47" s="88"/>
      <c r="AS47" s="33">
        <f>IF(COUNTIF(AS12:AS41,"ÉÉ(Z)")=0,"",COUNTIF(AS12:AS41,"ÉÉ(Z)"))</f>
        <v>1</v>
      </c>
      <c r="AT47" s="86"/>
      <c r="AU47" s="87"/>
      <c r="AV47" s="87"/>
      <c r="AW47" s="87"/>
      <c r="AX47" s="88"/>
      <c r="AY47" s="33" t="str">
        <f>IF(COUNTIF(AY12:AY41,"ÉÉ(Z)")=0,"",COUNTIF(AY12:AY41,"ÉÉ(Z)"))</f>
        <v/>
      </c>
      <c r="AZ47" s="89"/>
      <c r="BA47" s="87"/>
      <c r="BB47" s="87"/>
      <c r="BC47" s="87"/>
      <c r="BD47" s="88"/>
      <c r="BE47" s="85">
        <f t="shared" si="134"/>
        <v>1</v>
      </c>
    </row>
    <row r="48" spans="1:59" s="112" customFormat="1" ht="15.75" customHeight="1" x14ac:dyDescent="0.3">
      <c r="A48" s="164"/>
      <c r="B48" s="98"/>
      <c r="C48" s="165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 t="str">
        <f>IF(COUNTIF(AS12:AS41,"GYJ")=0,"",COUNTIF(AS12:AS41,"GYJ"))</f>
        <v/>
      </c>
      <c r="AT48" s="31"/>
      <c r="AU48" s="32"/>
      <c r="AV48" s="32"/>
      <c r="AW48" s="32"/>
      <c r="AX48" s="8"/>
      <c r="AY48" s="33">
        <f>IF(COUNTIF(AY12:AY41,"GYJ")=0,"",COUNTIF(AY12:AY41,"GYJ"))</f>
        <v>1</v>
      </c>
      <c r="AZ48" s="34"/>
      <c r="BA48" s="32"/>
      <c r="BB48" s="32"/>
      <c r="BC48" s="32"/>
      <c r="BD48" s="8"/>
      <c r="BE48" s="85">
        <f t="shared" si="134"/>
        <v>1</v>
      </c>
    </row>
    <row r="49" spans="1:57" s="112" customFormat="1" ht="15.75" customHeight="1" x14ac:dyDescent="0.25">
      <c r="A49" s="164"/>
      <c r="B49" s="166"/>
      <c r="C49" s="165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5" t="str">
        <f t="shared" si="134"/>
        <v/>
      </c>
    </row>
    <row r="50" spans="1:57" s="112" customFormat="1" ht="15.75" customHeight="1" x14ac:dyDescent="0.3">
      <c r="A50" s="164"/>
      <c r="B50" s="98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1</v>
      </c>
      <c r="AH50" s="31"/>
      <c r="AI50" s="32"/>
      <c r="AJ50" s="32"/>
      <c r="AK50" s="32"/>
      <c r="AL50" s="8"/>
      <c r="AM50" s="33">
        <f>IF(COUNTIF(AM12:AM41,"K")=0,"",COUNTIF(AM12:AM41,"K"))</f>
        <v>1</v>
      </c>
      <c r="AN50" s="31"/>
      <c r="AO50" s="32"/>
      <c r="AP50" s="32"/>
      <c r="AQ50" s="32"/>
      <c r="AR50" s="8"/>
      <c r="AS50" s="33">
        <f>IF(COUNTIF(AS12:AS41,"K")=0,"",COUNTIF(AS12:AS41,"K"))</f>
        <v>1</v>
      </c>
      <c r="AT50" s="31"/>
      <c r="AU50" s="32"/>
      <c r="AV50" s="32"/>
      <c r="AW50" s="32"/>
      <c r="AX50" s="8"/>
      <c r="AY50" s="33" t="str">
        <f>IF(COUNTIF(AY12:AY41,"K")=0,"",COUNTIF(AY12:AY41,"K"))</f>
        <v/>
      </c>
      <c r="AZ50" s="34"/>
      <c r="BA50" s="32"/>
      <c r="BB50" s="32"/>
      <c r="BC50" s="32"/>
      <c r="BD50" s="8"/>
      <c r="BE50" s="85">
        <f t="shared" si="134"/>
        <v>3</v>
      </c>
    </row>
    <row r="51" spans="1:57" s="112" customFormat="1" ht="15.75" customHeight="1" x14ac:dyDescent="0.3">
      <c r="A51" s="164"/>
      <c r="B51" s="98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>
        <f>IF(COUNTIF(AG12:AG41,"K(Z)")=0,"",COUNTIF(AG12:AG41,"K(Z)"))</f>
        <v>1</v>
      </c>
      <c r="AH51" s="31"/>
      <c r="AI51" s="32"/>
      <c r="AJ51" s="32"/>
      <c r="AK51" s="32"/>
      <c r="AL51" s="8"/>
      <c r="AM51" s="33">
        <f>IF(COUNTIF(AM12:AM41,"K(Z)")=0,"",COUNTIF(AM12:AM41,"K(Z)"))</f>
        <v>2</v>
      </c>
      <c r="AN51" s="31"/>
      <c r="AO51" s="32"/>
      <c r="AP51" s="32"/>
      <c r="AQ51" s="32"/>
      <c r="AR51" s="8"/>
      <c r="AS51" s="33">
        <f>IF(COUNTIF(AS12:AS41,"K(Z)")=0,"",COUNTIF(AS12:AS41,"K(Z)"))</f>
        <v>1</v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5">
        <f t="shared" si="134"/>
        <v>4</v>
      </c>
    </row>
    <row r="52" spans="1:57" s="112" customFormat="1" ht="15.75" customHeight="1" x14ac:dyDescent="0.3">
      <c r="A52" s="164"/>
      <c r="B52" s="98"/>
      <c r="C52" s="165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5" t="str">
        <f t="shared" si="134"/>
        <v/>
      </c>
    </row>
    <row r="53" spans="1:57" s="112" customFormat="1" ht="15.75" customHeight="1" x14ac:dyDescent="0.3">
      <c r="A53" s="164"/>
      <c r="B53" s="98"/>
      <c r="C53" s="165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5" t="str">
        <f t="shared" si="134"/>
        <v/>
      </c>
    </row>
    <row r="54" spans="1:57" s="112" customFormat="1" ht="15.75" customHeight="1" x14ac:dyDescent="0.3">
      <c r="A54" s="164"/>
      <c r="B54" s="98"/>
      <c r="C54" s="165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5" t="str">
        <f t="shared" si="134"/>
        <v/>
      </c>
    </row>
    <row r="55" spans="1:57" s="112" customFormat="1" ht="15.75" customHeight="1" x14ac:dyDescent="0.3">
      <c r="A55" s="164"/>
      <c r="B55" s="98"/>
      <c r="C55" s="165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5" t="str">
        <f t="shared" si="134"/>
        <v/>
      </c>
    </row>
    <row r="56" spans="1:57" s="112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5</v>
      </c>
      <c r="AH56" s="42"/>
      <c r="AI56" s="43"/>
      <c r="AJ56" s="43"/>
      <c r="AK56" s="43"/>
      <c r="AL56" s="44"/>
      <c r="AM56" s="45">
        <f>IF(SUM(AM44:AM55)=0,"",SUM(AM44:AM55))</f>
        <v>6</v>
      </c>
      <c r="AN56" s="42"/>
      <c r="AO56" s="43"/>
      <c r="AP56" s="43"/>
      <c r="AQ56" s="43"/>
      <c r="AR56" s="44"/>
      <c r="AS56" s="45">
        <f>IF(SUM(AS44:AS55)=0,"",SUM(AS44:AS55))</f>
        <v>8</v>
      </c>
      <c r="AT56" s="42"/>
      <c r="AU56" s="43"/>
      <c r="AV56" s="43"/>
      <c r="AW56" s="43"/>
      <c r="AX56" s="44"/>
      <c r="AY56" s="45">
        <f>IF(SUM(AY44:AY55)=0,"",SUM(AY44:AY55))</f>
        <v>1</v>
      </c>
      <c r="AZ56" s="46"/>
      <c r="BA56" s="43"/>
      <c r="BB56" s="43"/>
      <c r="BC56" s="43"/>
      <c r="BD56" s="44"/>
      <c r="BE56" s="90">
        <f t="shared" si="134"/>
        <v>20</v>
      </c>
    </row>
    <row r="57" spans="1:57" s="112" customFormat="1" ht="15.75" customHeight="1" thickTop="1" x14ac:dyDescent="0.25">
      <c r="A57" s="167"/>
      <c r="B57" s="168"/>
      <c r="C57" s="168"/>
    </row>
    <row r="58" spans="1:57" s="112" customFormat="1" ht="15.75" customHeight="1" x14ac:dyDescent="0.25">
      <c r="A58" s="167"/>
      <c r="B58" s="168"/>
      <c r="C58" s="168"/>
    </row>
    <row r="59" spans="1:57" s="112" customFormat="1" ht="15.75" customHeight="1" x14ac:dyDescent="0.25">
      <c r="A59" s="167"/>
      <c r="B59" s="168"/>
      <c r="C59" s="168"/>
    </row>
    <row r="60" spans="1:57" s="112" customFormat="1" ht="15.75" customHeight="1" x14ac:dyDescent="0.25">
      <c r="A60" s="167"/>
      <c r="B60" s="168"/>
      <c r="C60" s="168"/>
    </row>
    <row r="61" spans="1:57" s="112" customFormat="1" ht="15.75" customHeight="1" x14ac:dyDescent="0.25">
      <c r="A61" s="167"/>
      <c r="B61" s="168"/>
      <c r="C61" s="168"/>
    </row>
    <row r="62" spans="1:57" s="112" customFormat="1" ht="15.75" customHeight="1" x14ac:dyDescent="0.25">
      <c r="A62" s="167"/>
      <c r="B62" s="168"/>
      <c r="C62" s="168"/>
    </row>
    <row r="63" spans="1:57" s="112" customFormat="1" ht="15.75" customHeight="1" x14ac:dyDescent="0.25">
      <c r="A63" s="167"/>
      <c r="B63" s="168"/>
      <c r="C63" s="168"/>
    </row>
    <row r="64" spans="1:57" s="112" customFormat="1" ht="15.75" customHeight="1" x14ac:dyDescent="0.25">
      <c r="A64" s="167"/>
      <c r="B64" s="168"/>
      <c r="C64" s="168"/>
    </row>
    <row r="65" spans="1:3" s="112" customFormat="1" ht="15.75" customHeight="1" x14ac:dyDescent="0.25">
      <c r="A65" s="167"/>
      <c r="B65" s="168"/>
      <c r="C65" s="168"/>
    </row>
    <row r="66" spans="1:3" s="112" customFormat="1" ht="15.75" customHeight="1" x14ac:dyDescent="0.25">
      <c r="A66" s="167"/>
      <c r="B66" s="168"/>
      <c r="C66" s="168"/>
    </row>
    <row r="67" spans="1:3" s="112" customFormat="1" ht="15.75" customHeight="1" x14ac:dyDescent="0.25">
      <c r="A67" s="167"/>
      <c r="B67" s="168"/>
      <c r="C67" s="168"/>
    </row>
    <row r="68" spans="1:3" s="112" customFormat="1" ht="15.75" customHeight="1" x14ac:dyDescent="0.25">
      <c r="A68" s="167"/>
      <c r="B68" s="168"/>
      <c r="C68" s="168"/>
    </row>
    <row r="69" spans="1:3" s="112" customFormat="1" ht="15.75" customHeight="1" x14ac:dyDescent="0.25">
      <c r="A69" s="167"/>
      <c r="B69" s="168"/>
      <c r="C69" s="168"/>
    </row>
    <row r="70" spans="1:3" s="112" customFormat="1" ht="15.75" customHeight="1" x14ac:dyDescent="0.25">
      <c r="A70" s="167"/>
      <c r="B70" s="168"/>
      <c r="C70" s="168"/>
    </row>
    <row r="71" spans="1:3" s="112" customFormat="1" ht="15.75" customHeight="1" x14ac:dyDescent="0.25">
      <c r="A71" s="167"/>
      <c r="B71" s="168"/>
      <c r="C71" s="168"/>
    </row>
    <row r="72" spans="1:3" s="112" customFormat="1" ht="15.75" customHeight="1" x14ac:dyDescent="0.25">
      <c r="A72" s="167"/>
      <c r="B72" s="168"/>
      <c r="C72" s="168"/>
    </row>
    <row r="73" spans="1:3" s="112" customFormat="1" ht="15.75" customHeight="1" x14ac:dyDescent="0.25">
      <c r="A73" s="167"/>
      <c r="B73" s="168"/>
      <c r="C73" s="168"/>
    </row>
    <row r="74" spans="1:3" s="112" customFormat="1" ht="15.75" customHeight="1" x14ac:dyDescent="0.25">
      <c r="A74" s="167"/>
      <c r="B74" s="168"/>
      <c r="C74" s="168"/>
    </row>
    <row r="75" spans="1:3" s="112" customFormat="1" ht="15.75" customHeight="1" x14ac:dyDescent="0.25">
      <c r="A75" s="167"/>
      <c r="B75" s="168"/>
      <c r="C75" s="168"/>
    </row>
    <row r="76" spans="1:3" s="112" customFormat="1" ht="15.75" customHeight="1" x14ac:dyDescent="0.25">
      <c r="A76" s="167"/>
      <c r="B76" s="168"/>
      <c r="C76" s="168"/>
    </row>
    <row r="77" spans="1:3" s="112" customFormat="1" ht="15.75" customHeight="1" x14ac:dyDescent="0.25">
      <c r="A77" s="167"/>
      <c r="B77" s="168"/>
      <c r="C77" s="168"/>
    </row>
    <row r="78" spans="1:3" s="112" customFormat="1" ht="15.75" customHeight="1" x14ac:dyDescent="0.25">
      <c r="A78" s="167"/>
      <c r="B78" s="168"/>
      <c r="C78" s="168"/>
    </row>
    <row r="79" spans="1:3" s="112" customFormat="1" ht="15.75" customHeight="1" x14ac:dyDescent="0.25">
      <c r="A79" s="167"/>
      <c r="B79" s="168"/>
      <c r="C79" s="168"/>
    </row>
    <row r="80" spans="1:3" s="112" customFormat="1" ht="15.75" customHeight="1" x14ac:dyDescent="0.25">
      <c r="A80" s="167"/>
      <c r="B80" s="168"/>
      <c r="C80" s="168"/>
    </row>
    <row r="81" spans="1:3" s="112" customFormat="1" ht="15.75" customHeight="1" x14ac:dyDescent="0.25">
      <c r="A81" s="167"/>
      <c r="B81" s="168"/>
      <c r="C81" s="168"/>
    </row>
    <row r="82" spans="1:3" s="112" customFormat="1" ht="15.75" customHeight="1" x14ac:dyDescent="0.25">
      <c r="A82" s="167"/>
      <c r="B82" s="168"/>
      <c r="C82" s="168"/>
    </row>
    <row r="83" spans="1:3" s="112" customFormat="1" ht="15.75" customHeight="1" x14ac:dyDescent="0.25">
      <c r="A83" s="167"/>
      <c r="B83" s="168"/>
      <c r="C83" s="168"/>
    </row>
    <row r="84" spans="1:3" s="112" customFormat="1" ht="15.75" customHeight="1" x14ac:dyDescent="0.25">
      <c r="A84" s="167"/>
      <c r="B84" s="168"/>
      <c r="C84" s="168"/>
    </row>
    <row r="85" spans="1:3" s="112" customFormat="1" ht="15.75" customHeight="1" x14ac:dyDescent="0.25">
      <c r="A85" s="167"/>
      <c r="B85" s="168"/>
      <c r="C85" s="168"/>
    </row>
    <row r="86" spans="1:3" s="112" customFormat="1" ht="15.75" customHeight="1" x14ac:dyDescent="0.25">
      <c r="A86" s="167"/>
      <c r="B86" s="168"/>
      <c r="C86" s="168"/>
    </row>
    <row r="87" spans="1:3" s="112" customFormat="1" ht="15.75" customHeight="1" x14ac:dyDescent="0.25">
      <c r="A87" s="167"/>
      <c r="B87" s="168"/>
      <c r="C87" s="168"/>
    </row>
    <row r="88" spans="1:3" s="112" customFormat="1" ht="15.75" customHeight="1" x14ac:dyDescent="0.25">
      <c r="A88" s="167"/>
      <c r="B88" s="168"/>
      <c r="C88" s="168"/>
    </row>
    <row r="89" spans="1:3" s="112" customFormat="1" ht="15.75" customHeight="1" x14ac:dyDescent="0.25">
      <c r="A89" s="167"/>
      <c r="B89" s="168"/>
      <c r="C89" s="168"/>
    </row>
    <row r="90" spans="1:3" s="112" customFormat="1" ht="15.75" customHeight="1" x14ac:dyDescent="0.25">
      <c r="A90" s="167"/>
      <c r="B90" s="168"/>
      <c r="C90" s="168"/>
    </row>
    <row r="91" spans="1:3" s="112" customFormat="1" ht="15.75" customHeight="1" x14ac:dyDescent="0.25">
      <c r="A91" s="167"/>
      <c r="B91" s="168"/>
      <c r="C91" s="168"/>
    </row>
    <row r="92" spans="1:3" s="112" customFormat="1" ht="15.75" customHeight="1" x14ac:dyDescent="0.25">
      <c r="A92" s="167"/>
      <c r="B92" s="168"/>
      <c r="C92" s="168"/>
    </row>
    <row r="93" spans="1:3" s="112" customFormat="1" ht="15.75" customHeight="1" x14ac:dyDescent="0.25">
      <c r="A93" s="167"/>
      <c r="B93" s="168"/>
      <c r="C93" s="168"/>
    </row>
    <row r="94" spans="1:3" s="112" customFormat="1" ht="15.75" customHeight="1" x14ac:dyDescent="0.25">
      <c r="A94" s="167"/>
      <c r="B94" s="168"/>
      <c r="C94" s="168"/>
    </row>
    <row r="95" spans="1:3" s="112" customFormat="1" ht="15.75" customHeight="1" x14ac:dyDescent="0.25">
      <c r="A95" s="167"/>
      <c r="B95" s="168"/>
      <c r="C95" s="168"/>
    </row>
    <row r="96" spans="1:3" s="112" customFormat="1" ht="15.75" customHeight="1" x14ac:dyDescent="0.25">
      <c r="A96" s="167"/>
      <c r="B96" s="168"/>
      <c r="C96" s="168"/>
    </row>
    <row r="97" spans="1:3" s="112" customFormat="1" ht="15.75" customHeight="1" x14ac:dyDescent="0.25">
      <c r="A97" s="167"/>
      <c r="B97" s="168"/>
      <c r="C97" s="168"/>
    </row>
    <row r="98" spans="1:3" s="112" customFormat="1" ht="15.75" customHeight="1" x14ac:dyDescent="0.25">
      <c r="A98" s="167"/>
      <c r="B98" s="168"/>
      <c r="C98" s="168"/>
    </row>
    <row r="99" spans="1:3" s="112" customFormat="1" ht="15.75" customHeight="1" x14ac:dyDescent="0.25">
      <c r="A99" s="167"/>
      <c r="B99" s="168"/>
      <c r="C99" s="168"/>
    </row>
    <row r="100" spans="1:3" s="112" customFormat="1" ht="15.75" customHeight="1" x14ac:dyDescent="0.25">
      <c r="A100" s="167"/>
      <c r="B100" s="168"/>
      <c r="C100" s="168"/>
    </row>
    <row r="101" spans="1:3" s="112" customFormat="1" ht="15.75" customHeight="1" x14ac:dyDescent="0.25">
      <c r="A101" s="167"/>
      <c r="B101" s="168"/>
      <c r="C101" s="168"/>
    </row>
    <row r="102" spans="1:3" s="112" customFormat="1" ht="15.75" customHeight="1" x14ac:dyDescent="0.25">
      <c r="A102" s="167"/>
      <c r="B102" s="168"/>
      <c r="C102" s="168"/>
    </row>
    <row r="103" spans="1:3" s="112" customFormat="1" ht="15.75" customHeight="1" x14ac:dyDescent="0.25">
      <c r="A103" s="167"/>
      <c r="B103" s="168"/>
      <c r="C103" s="168"/>
    </row>
    <row r="104" spans="1:3" s="112" customFormat="1" ht="15.75" customHeight="1" x14ac:dyDescent="0.25">
      <c r="A104" s="167"/>
      <c r="B104" s="168"/>
      <c r="C104" s="168"/>
    </row>
    <row r="105" spans="1:3" s="112" customFormat="1" ht="15.75" customHeight="1" x14ac:dyDescent="0.25">
      <c r="A105" s="167"/>
      <c r="B105" s="168"/>
      <c r="C105" s="168"/>
    </row>
    <row r="106" spans="1:3" s="112" customFormat="1" ht="15.75" customHeight="1" x14ac:dyDescent="0.25">
      <c r="A106" s="167"/>
      <c r="B106" s="168"/>
      <c r="C106" s="168"/>
    </row>
    <row r="107" spans="1:3" s="112" customFormat="1" ht="15.75" customHeight="1" x14ac:dyDescent="0.25">
      <c r="A107" s="167"/>
      <c r="B107" s="168"/>
      <c r="C107" s="168"/>
    </row>
    <row r="108" spans="1:3" s="112" customFormat="1" ht="15.75" customHeight="1" x14ac:dyDescent="0.25">
      <c r="A108" s="167"/>
      <c r="B108" s="168"/>
      <c r="C108" s="168"/>
    </row>
    <row r="109" spans="1:3" s="112" customFormat="1" ht="15.75" customHeight="1" x14ac:dyDescent="0.25">
      <c r="A109" s="167"/>
      <c r="B109" s="168"/>
      <c r="C109" s="168"/>
    </row>
    <row r="110" spans="1:3" s="112" customFormat="1" ht="15.75" customHeight="1" x14ac:dyDescent="0.25">
      <c r="A110" s="167"/>
      <c r="B110" s="168"/>
      <c r="C110" s="168"/>
    </row>
    <row r="111" spans="1:3" s="112" customFormat="1" ht="15.75" customHeight="1" x14ac:dyDescent="0.25">
      <c r="A111" s="167"/>
      <c r="B111" s="168"/>
      <c r="C111" s="168"/>
    </row>
    <row r="112" spans="1:3" s="112" customFormat="1" ht="15.75" customHeight="1" x14ac:dyDescent="0.25">
      <c r="A112" s="167"/>
      <c r="B112" s="168"/>
      <c r="C112" s="168"/>
    </row>
    <row r="113" spans="1:3" s="112" customFormat="1" ht="15.75" customHeight="1" x14ac:dyDescent="0.25">
      <c r="A113" s="167"/>
      <c r="B113" s="168"/>
      <c r="C113" s="168"/>
    </row>
    <row r="114" spans="1:3" s="112" customFormat="1" ht="15.75" customHeight="1" x14ac:dyDescent="0.25">
      <c r="A114" s="167"/>
      <c r="B114" s="168"/>
      <c r="C114" s="168"/>
    </row>
    <row r="115" spans="1:3" s="112" customFormat="1" ht="15.75" customHeight="1" x14ac:dyDescent="0.25">
      <c r="A115" s="167"/>
      <c r="B115" s="168"/>
      <c r="C115" s="168"/>
    </row>
    <row r="116" spans="1:3" s="112" customFormat="1" ht="15.75" customHeight="1" x14ac:dyDescent="0.25">
      <c r="A116" s="167"/>
      <c r="B116" s="168"/>
      <c r="C116" s="168"/>
    </row>
    <row r="117" spans="1:3" s="112" customFormat="1" ht="15.75" customHeight="1" x14ac:dyDescent="0.25">
      <c r="A117" s="167"/>
      <c r="B117" s="168"/>
      <c r="C117" s="168"/>
    </row>
    <row r="118" spans="1:3" s="112" customFormat="1" ht="15.75" customHeight="1" x14ac:dyDescent="0.25">
      <c r="A118" s="167"/>
      <c r="B118" s="168"/>
      <c r="C118" s="168"/>
    </row>
    <row r="119" spans="1:3" s="112" customFormat="1" ht="15.75" customHeight="1" x14ac:dyDescent="0.25">
      <c r="A119" s="167"/>
      <c r="B119" s="168"/>
      <c r="C119" s="168"/>
    </row>
    <row r="120" spans="1:3" s="112" customFormat="1" ht="15.75" customHeight="1" x14ac:dyDescent="0.25">
      <c r="A120" s="167"/>
      <c r="B120" s="168"/>
      <c r="C120" s="168"/>
    </row>
    <row r="121" spans="1:3" s="112" customFormat="1" ht="15.75" customHeight="1" x14ac:dyDescent="0.25">
      <c r="A121" s="167"/>
      <c r="B121" s="168"/>
      <c r="C121" s="168"/>
    </row>
    <row r="122" spans="1:3" s="112" customFormat="1" ht="15.75" customHeight="1" x14ac:dyDescent="0.25">
      <c r="A122" s="167"/>
      <c r="B122" s="110"/>
      <c r="C122" s="110"/>
    </row>
    <row r="123" spans="1:3" s="112" customFormat="1" ht="15.75" customHeight="1" x14ac:dyDescent="0.25">
      <c r="A123" s="167"/>
      <c r="B123" s="110"/>
      <c r="C123" s="110"/>
    </row>
    <row r="124" spans="1:3" s="112" customFormat="1" ht="15.75" customHeight="1" x14ac:dyDescent="0.25">
      <c r="A124" s="167"/>
      <c r="B124" s="110"/>
      <c r="C124" s="110"/>
    </row>
    <row r="125" spans="1:3" s="112" customFormat="1" ht="15.75" customHeight="1" x14ac:dyDescent="0.25">
      <c r="A125" s="167"/>
      <c r="B125" s="110"/>
      <c r="C125" s="110"/>
    </row>
    <row r="126" spans="1:3" s="112" customFormat="1" ht="15.75" customHeight="1" x14ac:dyDescent="0.25">
      <c r="A126" s="167"/>
      <c r="B126" s="110"/>
      <c r="C126" s="110"/>
    </row>
    <row r="127" spans="1:3" s="112" customFormat="1" ht="15.75" customHeight="1" x14ac:dyDescent="0.25">
      <c r="A127" s="167"/>
      <c r="B127" s="110"/>
      <c r="C127" s="110"/>
    </row>
    <row r="128" spans="1:3" s="112" customFormat="1" ht="15.75" customHeight="1" x14ac:dyDescent="0.25">
      <c r="A128" s="167"/>
      <c r="B128" s="110"/>
      <c r="C128" s="110"/>
    </row>
    <row r="129" spans="1:57" ht="15.75" customHeight="1" x14ac:dyDescent="0.25">
      <c r="A129" s="167"/>
      <c r="B129" s="110"/>
      <c r="C129" s="110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</row>
    <row r="130" spans="1:57" ht="15.75" customHeight="1" x14ac:dyDescent="0.25">
      <c r="A130" s="167"/>
      <c r="B130" s="110"/>
      <c r="C130" s="110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 ht="15.75" customHeight="1" x14ac:dyDescent="0.25">
      <c r="A131" s="169"/>
      <c r="B131" s="108"/>
      <c r="C131" s="108"/>
    </row>
    <row r="132" spans="1:57" ht="15.75" customHeight="1" x14ac:dyDescent="0.25">
      <c r="A132" s="169"/>
      <c r="B132" s="108"/>
      <c r="C132" s="108"/>
    </row>
    <row r="133" spans="1:57" ht="15.75" customHeight="1" x14ac:dyDescent="0.25">
      <c r="A133" s="169"/>
      <c r="B133" s="108"/>
      <c r="C133" s="108"/>
    </row>
    <row r="134" spans="1:57" ht="15.75" customHeight="1" x14ac:dyDescent="0.25">
      <c r="A134" s="169"/>
      <c r="B134" s="108"/>
      <c r="C134" s="108"/>
    </row>
    <row r="135" spans="1:57" ht="15.75" customHeight="1" x14ac:dyDescent="0.25">
      <c r="A135" s="169"/>
      <c r="B135" s="108"/>
      <c r="C135" s="108"/>
    </row>
    <row r="136" spans="1:57" ht="15.75" customHeight="1" x14ac:dyDescent="0.25">
      <c r="A136" s="169"/>
      <c r="B136" s="108"/>
      <c r="C136" s="108"/>
    </row>
    <row r="137" spans="1:57" ht="15.75" customHeight="1" x14ac:dyDescent="0.25">
      <c r="A137" s="169"/>
      <c r="B137" s="108"/>
      <c r="C137" s="108"/>
    </row>
    <row r="138" spans="1:57" ht="15.75" customHeight="1" x14ac:dyDescent="0.25">
      <c r="A138" s="169"/>
      <c r="B138" s="108"/>
      <c r="C138" s="108"/>
    </row>
    <row r="139" spans="1:57" ht="15.75" customHeight="1" x14ac:dyDescent="0.25">
      <c r="A139" s="169"/>
      <c r="B139" s="108"/>
      <c r="C139" s="108"/>
    </row>
    <row r="140" spans="1:57" ht="15.75" customHeight="1" x14ac:dyDescent="0.25">
      <c r="A140" s="169"/>
      <c r="B140" s="108"/>
      <c r="C140" s="108"/>
    </row>
    <row r="141" spans="1:57" ht="15.75" customHeight="1" x14ac:dyDescent="0.25">
      <c r="A141" s="169"/>
      <c r="B141" s="108"/>
      <c r="C141" s="108"/>
    </row>
    <row r="142" spans="1:57" ht="15.75" customHeight="1" x14ac:dyDescent="0.25">
      <c r="A142" s="169"/>
      <c r="B142" s="108"/>
      <c r="C142" s="108"/>
    </row>
    <row r="143" spans="1:57" ht="15.75" customHeight="1" x14ac:dyDescent="0.25">
      <c r="A143" s="169"/>
      <c r="B143" s="108"/>
      <c r="C143" s="108"/>
    </row>
    <row r="144" spans="1:57" ht="15.75" customHeight="1" x14ac:dyDescent="0.25">
      <c r="A144" s="169"/>
      <c r="B144" s="108"/>
      <c r="C144" s="108"/>
    </row>
    <row r="145" spans="1:3" ht="15.75" customHeight="1" x14ac:dyDescent="0.25">
      <c r="A145" s="169"/>
      <c r="B145" s="108"/>
      <c r="C145" s="108"/>
    </row>
    <row r="146" spans="1:3" ht="15.75" customHeight="1" x14ac:dyDescent="0.25">
      <c r="A146" s="169"/>
      <c r="B146" s="108"/>
      <c r="C146" s="108"/>
    </row>
    <row r="147" spans="1:3" ht="15.75" customHeight="1" x14ac:dyDescent="0.25">
      <c r="A147" s="169"/>
      <c r="B147" s="108"/>
      <c r="C147" s="108"/>
    </row>
    <row r="148" spans="1:3" ht="15.75" customHeight="1" x14ac:dyDescent="0.25">
      <c r="A148" s="169"/>
      <c r="B148" s="108"/>
      <c r="C148" s="108"/>
    </row>
    <row r="149" spans="1:3" ht="15.75" customHeight="1" x14ac:dyDescent="0.25">
      <c r="A149" s="169"/>
      <c r="B149" s="108"/>
      <c r="C149" s="108"/>
    </row>
    <row r="150" spans="1:3" ht="15.75" customHeight="1" x14ac:dyDescent="0.25">
      <c r="A150" s="169"/>
      <c r="B150" s="108"/>
      <c r="C150" s="108"/>
    </row>
    <row r="151" spans="1:3" ht="15.75" customHeight="1" x14ac:dyDescent="0.25">
      <c r="A151" s="169"/>
      <c r="B151" s="108"/>
      <c r="C151" s="108"/>
    </row>
    <row r="152" spans="1:3" ht="15.75" customHeight="1" x14ac:dyDescent="0.25">
      <c r="A152" s="169"/>
      <c r="B152" s="108"/>
      <c r="C152" s="108"/>
    </row>
    <row r="153" spans="1:3" ht="15.75" customHeight="1" x14ac:dyDescent="0.25">
      <c r="A153" s="169"/>
      <c r="B153" s="108"/>
      <c r="C153" s="108"/>
    </row>
    <row r="154" spans="1:3" ht="15.75" customHeight="1" x14ac:dyDescent="0.25">
      <c r="A154" s="169"/>
      <c r="B154" s="108"/>
      <c r="C154" s="108"/>
    </row>
    <row r="155" spans="1:3" ht="15.75" customHeight="1" x14ac:dyDescent="0.25">
      <c r="A155" s="169"/>
      <c r="B155" s="108"/>
      <c r="C155" s="108"/>
    </row>
    <row r="156" spans="1:3" ht="15.75" customHeight="1" x14ac:dyDescent="0.25">
      <c r="A156" s="169"/>
      <c r="B156" s="108"/>
      <c r="C156" s="108"/>
    </row>
    <row r="157" spans="1:3" ht="15.75" customHeight="1" x14ac:dyDescent="0.25">
      <c r="A157" s="169"/>
      <c r="B157" s="108"/>
      <c r="C157" s="108"/>
    </row>
    <row r="158" spans="1:3" ht="15.75" customHeight="1" x14ac:dyDescent="0.25">
      <c r="A158" s="169"/>
      <c r="B158" s="108"/>
      <c r="C158" s="108"/>
    </row>
    <row r="159" spans="1:3" ht="15.75" customHeight="1" x14ac:dyDescent="0.25">
      <c r="A159" s="169"/>
      <c r="B159" s="108"/>
      <c r="C159" s="108"/>
    </row>
    <row r="160" spans="1:3" ht="15.75" customHeight="1" x14ac:dyDescent="0.25">
      <c r="A160" s="169"/>
      <c r="B160" s="108"/>
      <c r="C160" s="108"/>
    </row>
    <row r="161" spans="1:3" ht="15.75" customHeight="1" x14ac:dyDescent="0.25">
      <c r="A161" s="169"/>
      <c r="B161" s="108"/>
      <c r="C161" s="108"/>
    </row>
    <row r="162" spans="1:3" ht="15.75" customHeight="1" x14ac:dyDescent="0.25">
      <c r="A162" s="169"/>
      <c r="B162" s="108"/>
      <c r="C162" s="108"/>
    </row>
    <row r="163" spans="1:3" x14ac:dyDescent="0.25">
      <c r="A163" s="169"/>
      <c r="B163" s="108"/>
      <c r="C163" s="108"/>
    </row>
    <row r="164" spans="1:3" x14ac:dyDescent="0.25">
      <c r="A164" s="169"/>
      <c r="B164" s="108"/>
      <c r="C164" s="108"/>
    </row>
    <row r="165" spans="1:3" x14ac:dyDescent="0.25">
      <c r="A165" s="169"/>
      <c r="B165" s="108"/>
      <c r="C165" s="108"/>
    </row>
    <row r="166" spans="1:3" x14ac:dyDescent="0.25">
      <c r="A166" s="169"/>
      <c r="B166" s="108"/>
      <c r="C166" s="108"/>
    </row>
    <row r="167" spans="1:3" x14ac:dyDescent="0.25">
      <c r="A167" s="169"/>
      <c r="B167" s="108"/>
      <c r="C167" s="108"/>
    </row>
    <row r="168" spans="1:3" x14ac:dyDescent="0.25">
      <c r="A168" s="169"/>
      <c r="B168" s="108"/>
      <c r="C168" s="108"/>
    </row>
    <row r="169" spans="1:3" x14ac:dyDescent="0.25">
      <c r="A169" s="169"/>
      <c r="B169" s="108"/>
      <c r="C169" s="108"/>
    </row>
    <row r="170" spans="1:3" x14ac:dyDescent="0.25">
      <c r="A170" s="169"/>
      <c r="B170" s="108"/>
      <c r="C170" s="108"/>
    </row>
    <row r="171" spans="1:3" x14ac:dyDescent="0.25">
      <c r="A171" s="169"/>
      <c r="B171" s="108"/>
      <c r="C171" s="108"/>
    </row>
    <row r="172" spans="1:3" x14ac:dyDescent="0.25">
      <c r="A172" s="169"/>
      <c r="B172" s="108"/>
      <c r="C172" s="108"/>
    </row>
    <row r="173" spans="1:3" x14ac:dyDescent="0.25">
      <c r="A173" s="169"/>
      <c r="B173" s="108"/>
      <c r="C173" s="108"/>
    </row>
    <row r="174" spans="1:3" x14ac:dyDescent="0.25">
      <c r="A174" s="169"/>
      <c r="B174" s="108"/>
      <c r="C174" s="108"/>
    </row>
    <row r="175" spans="1:3" x14ac:dyDescent="0.25">
      <c r="A175" s="169"/>
      <c r="B175" s="108"/>
      <c r="C175" s="108"/>
    </row>
    <row r="176" spans="1:3" x14ac:dyDescent="0.25">
      <c r="A176" s="169"/>
      <c r="B176" s="108"/>
      <c r="C176" s="108"/>
    </row>
    <row r="177" spans="1:3" x14ac:dyDescent="0.25">
      <c r="A177" s="169"/>
      <c r="B177" s="108"/>
      <c r="C177" s="108"/>
    </row>
    <row r="178" spans="1:3" x14ac:dyDescent="0.25">
      <c r="A178" s="169"/>
      <c r="B178" s="108"/>
      <c r="C178" s="108"/>
    </row>
    <row r="179" spans="1:3" x14ac:dyDescent="0.25">
      <c r="A179" s="169"/>
      <c r="B179" s="108"/>
      <c r="C179" s="108"/>
    </row>
    <row r="180" spans="1:3" x14ac:dyDescent="0.25">
      <c r="A180" s="169"/>
      <c r="B180" s="108"/>
      <c r="C180" s="108"/>
    </row>
    <row r="181" spans="1:3" x14ac:dyDescent="0.25">
      <c r="A181" s="169"/>
      <c r="B181" s="108"/>
      <c r="C181" s="108"/>
    </row>
    <row r="182" spans="1:3" x14ac:dyDescent="0.25">
      <c r="A182" s="169"/>
      <c r="B182" s="108"/>
      <c r="C182" s="108"/>
    </row>
    <row r="183" spans="1:3" x14ac:dyDescent="0.25">
      <c r="A183" s="169"/>
      <c r="B183" s="108"/>
      <c r="C183" s="108"/>
    </row>
    <row r="184" spans="1:3" x14ac:dyDescent="0.25">
      <c r="A184" s="169"/>
      <c r="B184" s="108"/>
      <c r="C184" s="108"/>
    </row>
    <row r="185" spans="1:3" x14ac:dyDescent="0.25">
      <c r="A185" s="169"/>
      <c r="B185" s="108"/>
      <c r="C185" s="108"/>
    </row>
    <row r="186" spans="1:3" x14ac:dyDescent="0.25">
      <c r="A186" s="169"/>
      <c r="B186" s="108"/>
      <c r="C186" s="108"/>
    </row>
    <row r="187" spans="1:3" x14ac:dyDescent="0.25">
      <c r="A187" s="169"/>
      <c r="B187" s="108"/>
      <c r="C187" s="108"/>
    </row>
    <row r="188" spans="1:3" x14ac:dyDescent="0.25">
      <c r="A188" s="169"/>
      <c r="B188" s="108"/>
      <c r="C188" s="108"/>
    </row>
    <row r="189" spans="1:3" x14ac:dyDescent="0.25">
      <c r="A189" s="169"/>
      <c r="B189" s="108"/>
      <c r="C189" s="108"/>
    </row>
    <row r="190" spans="1:3" x14ac:dyDescent="0.25">
      <c r="A190" s="169"/>
      <c r="B190" s="108"/>
      <c r="C190" s="108"/>
    </row>
    <row r="191" spans="1:3" x14ac:dyDescent="0.25">
      <c r="A191" s="169"/>
      <c r="B191" s="108"/>
      <c r="C191" s="108"/>
    </row>
    <row r="192" spans="1:3" x14ac:dyDescent="0.25">
      <c r="A192" s="169"/>
      <c r="B192" s="108"/>
      <c r="C192" s="108"/>
    </row>
    <row r="193" spans="1:3" x14ac:dyDescent="0.25">
      <c r="A193" s="169"/>
      <c r="B193" s="108"/>
      <c r="C193" s="108"/>
    </row>
    <row r="194" spans="1:3" x14ac:dyDescent="0.25">
      <c r="A194" s="169"/>
      <c r="B194" s="108"/>
      <c r="C194" s="108"/>
    </row>
    <row r="195" spans="1:3" x14ac:dyDescent="0.25">
      <c r="A195" s="169"/>
      <c r="B195" s="108"/>
      <c r="C195" s="108"/>
    </row>
    <row r="196" spans="1:3" x14ac:dyDescent="0.25">
      <c r="A196" s="169"/>
      <c r="B196" s="108"/>
      <c r="C196" s="108"/>
    </row>
    <row r="197" spans="1:3" x14ac:dyDescent="0.25">
      <c r="A197" s="169"/>
      <c r="B197" s="108"/>
      <c r="C197" s="108"/>
    </row>
    <row r="198" spans="1:3" x14ac:dyDescent="0.25">
      <c r="A198" s="169"/>
      <c r="B198" s="108"/>
      <c r="C198" s="108"/>
    </row>
    <row r="199" spans="1:3" x14ac:dyDescent="0.25">
      <c r="A199" s="169"/>
      <c r="B199" s="108"/>
      <c r="C199" s="108"/>
    </row>
    <row r="200" spans="1:3" x14ac:dyDescent="0.25">
      <c r="A200" s="169"/>
      <c r="B200" s="108"/>
      <c r="C200" s="108"/>
    </row>
    <row r="201" spans="1:3" x14ac:dyDescent="0.25">
      <c r="A201" s="169"/>
      <c r="B201" s="108"/>
      <c r="C201" s="108"/>
    </row>
    <row r="202" spans="1:3" x14ac:dyDescent="0.25">
      <c r="A202" s="169"/>
      <c r="B202" s="108"/>
      <c r="C202" s="108"/>
    </row>
    <row r="203" spans="1:3" x14ac:dyDescent="0.25">
      <c r="A203" s="169"/>
      <c r="B203" s="108"/>
      <c r="C203" s="108"/>
    </row>
    <row r="204" spans="1:3" x14ac:dyDescent="0.25">
      <c r="A204" s="169"/>
      <c r="B204" s="108"/>
      <c r="C204" s="108"/>
    </row>
    <row r="205" spans="1:3" x14ac:dyDescent="0.25">
      <c r="A205" s="169"/>
      <c r="B205" s="108"/>
      <c r="C205" s="108"/>
    </row>
    <row r="206" spans="1:3" x14ac:dyDescent="0.25">
      <c r="A206" s="169"/>
      <c r="B206" s="108"/>
      <c r="C206" s="108"/>
    </row>
    <row r="207" spans="1:3" x14ac:dyDescent="0.25">
      <c r="A207" s="169"/>
      <c r="B207" s="108"/>
      <c r="C207" s="108"/>
    </row>
    <row r="208" spans="1:3" x14ac:dyDescent="0.25">
      <c r="A208" s="169"/>
      <c r="B208" s="108"/>
      <c r="C208" s="108"/>
    </row>
    <row r="209" spans="1:3" x14ac:dyDescent="0.25">
      <c r="A209" s="169"/>
      <c r="B209" s="108"/>
      <c r="C209" s="108"/>
    </row>
    <row r="210" spans="1:3" x14ac:dyDescent="0.25">
      <c r="A210" s="169"/>
      <c r="B210" s="108"/>
      <c r="C210" s="108"/>
    </row>
    <row r="211" spans="1:3" x14ac:dyDescent="0.25">
      <c r="A211" s="169"/>
      <c r="B211" s="108"/>
      <c r="C211" s="108"/>
    </row>
    <row r="212" spans="1:3" x14ac:dyDescent="0.25">
      <c r="A212" s="169"/>
      <c r="B212" s="108"/>
      <c r="C212" s="108"/>
    </row>
    <row r="213" spans="1:3" x14ac:dyDescent="0.25">
      <c r="A213" s="169"/>
      <c r="B213" s="108"/>
      <c r="C213" s="108"/>
    </row>
    <row r="214" spans="1:3" x14ac:dyDescent="0.25">
      <c r="A214" s="169"/>
      <c r="B214" s="108"/>
      <c r="C214" s="108"/>
    </row>
    <row r="215" spans="1:3" x14ac:dyDescent="0.25">
      <c r="A215" s="169"/>
      <c r="B215" s="108"/>
      <c r="C215" s="108"/>
    </row>
    <row r="216" spans="1:3" x14ac:dyDescent="0.25">
      <c r="A216" s="169"/>
      <c r="B216" s="108"/>
      <c r="C216" s="108"/>
    </row>
    <row r="217" spans="1:3" x14ac:dyDescent="0.25">
      <c r="A217" s="169"/>
      <c r="B217" s="108"/>
      <c r="C217" s="108"/>
    </row>
    <row r="218" spans="1:3" x14ac:dyDescent="0.25">
      <c r="A218" s="169"/>
      <c r="B218" s="108"/>
      <c r="C218" s="108"/>
    </row>
    <row r="219" spans="1:3" x14ac:dyDescent="0.25">
      <c r="A219" s="169"/>
      <c r="B219" s="108"/>
      <c r="C219" s="108"/>
    </row>
    <row r="220" spans="1:3" x14ac:dyDescent="0.25">
      <c r="A220" s="169"/>
      <c r="B220" s="108"/>
      <c r="C220" s="108"/>
    </row>
    <row r="221" spans="1:3" x14ac:dyDescent="0.25">
      <c r="A221" s="169"/>
      <c r="B221" s="108"/>
      <c r="C221" s="108"/>
    </row>
    <row r="222" spans="1:3" x14ac:dyDescent="0.25">
      <c r="A222" s="169"/>
      <c r="B222" s="108"/>
      <c r="C222" s="108"/>
    </row>
    <row r="223" spans="1:3" x14ac:dyDescent="0.25">
      <c r="A223" s="169"/>
      <c r="B223" s="108"/>
      <c r="C223" s="108"/>
    </row>
    <row r="224" spans="1:3" x14ac:dyDescent="0.25">
      <c r="A224" s="169"/>
      <c r="B224" s="108"/>
      <c r="C224" s="108"/>
    </row>
    <row r="225" spans="1:3" x14ac:dyDescent="0.25">
      <c r="A225" s="169"/>
      <c r="B225" s="108"/>
      <c r="C225" s="108"/>
    </row>
    <row r="226" spans="1:3" x14ac:dyDescent="0.25">
      <c r="A226" s="169"/>
      <c r="B226" s="108"/>
      <c r="C226" s="108"/>
    </row>
    <row r="227" spans="1:3" x14ac:dyDescent="0.25">
      <c r="A227" s="169"/>
      <c r="B227" s="108"/>
      <c r="C227" s="108"/>
    </row>
  </sheetData>
  <sheetProtection selectLockedCells="1"/>
  <protectedRanges>
    <protectedRange sqref="C43" name="Tartomány4"/>
    <protectedRange sqref="C55:C56" name="Tartomány4_1"/>
    <protectedRange sqref="C12" name="Tartomány3_1_1_2_2"/>
    <protectedRange sqref="C13" name="Tartomány5_6"/>
    <protectedRange sqref="C16" name="Tartomány3_1_1_2_2_2"/>
    <protectedRange sqref="C15" name="Tartomány3_1_1_2_2_3"/>
    <protectedRange sqref="C14" name="Tartomány3_1_1_2_2_4"/>
    <protectedRange sqref="C18" name="Tartomány3_1_1_2_2_8"/>
    <protectedRange sqref="C19" name="Tartomány5_6_1"/>
    <protectedRange sqref="C21" name="Tartomány5_6_2"/>
    <protectedRange sqref="C20" name="Tartomány5_6_3"/>
    <protectedRange sqref="C24" name="Tartomány3_1_1_2_2_11"/>
    <protectedRange sqref="C25" name="Tartomány5_6_4"/>
    <protectedRange sqref="C26:C27" name="Tartomány5_6_5"/>
    <protectedRange sqref="C23 C32" name="Tartomány5_6_6"/>
  </protectedRanges>
  <mergeCells count="65">
    <mergeCell ref="A1:BE1"/>
    <mergeCell ref="A2:BE2"/>
    <mergeCell ref="A3:BE3"/>
    <mergeCell ref="A4:BE4"/>
    <mergeCell ref="A5:BE5"/>
    <mergeCell ref="AB6:AY6"/>
    <mergeCell ref="AN7:AS7"/>
    <mergeCell ref="AT7:AY7"/>
    <mergeCell ref="AZ6:BE7"/>
    <mergeCell ref="D8:E8"/>
    <mergeCell ref="F8:G8"/>
    <mergeCell ref="H8:H9"/>
    <mergeCell ref="I8:I9"/>
    <mergeCell ref="J8:K8"/>
    <mergeCell ref="N8:N9"/>
    <mergeCell ref="AH8:AI8"/>
    <mergeCell ref="X8:Y8"/>
    <mergeCell ref="AP8:AQ8"/>
    <mergeCell ref="O8:O9"/>
    <mergeCell ref="P8:Q8"/>
    <mergeCell ref="AF8:AF9"/>
    <mergeCell ref="AG8:AG9"/>
    <mergeCell ref="R8:S8"/>
    <mergeCell ref="T8:T9"/>
    <mergeCell ref="U8:U9"/>
    <mergeCell ref="V8:W8"/>
    <mergeCell ref="AD8:AE8"/>
    <mergeCell ref="Z8:Z9"/>
    <mergeCell ref="BF6:BF9"/>
    <mergeCell ref="BG6:BG9"/>
    <mergeCell ref="D7:I7"/>
    <mergeCell ref="J7:O7"/>
    <mergeCell ref="P7:U7"/>
    <mergeCell ref="V7:AA7"/>
    <mergeCell ref="AB7:AG7"/>
    <mergeCell ref="AH7:AM7"/>
    <mergeCell ref="AJ8:AK8"/>
    <mergeCell ref="AL8:AL9"/>
    <mergeCell ref="AM8:AM9"/>
    <mergeCell ref="AN8:AO8"/>
    <mergeCell ref="AR8:AR9"/>
    <mergeCell ref="AA8:AA9"/>
    <mergeCell ref="AB8:AC8"/>
    <mergeCell ref="L8:M8"/>
    <mergeCell ref="A42:AA42"/>
    <mergeCell ref="A43:AA43"/>
    <mergeCell ref="AZ35:BE35"/>
    <mergeCell ref="AS8:AS9"/>
    <mergeCell ref="AT8:AU8"/>
    <mergeCell ref="AV8:AW8"/>
    <mergeCell ref="AX8:AX9"/>
    <mergeCell ref="AY8:AY9"/>
    <mergeCell ref="AZ8:BA8"/>
    <mergeCell ref="BB8:BC8"/>
    <mergeCell ref="BD8:BD9"/>
    <mergeCell ref="BE8:BE9"/>
    <mergeCell ref="A6:A9"/>
    <mergeCell ref="B6:B9"/>
    <mergeCell ref="C6:C9"/>
    <mergeCell ref="D6:AA6"/>
    <mergeCell ref="D35:AA35"/>
    <mergeCell ref="AB35:AY35"/>
    <mergeCell ref="D41:AA41"/>
    <mergeCell ref="AB41:AY41"/>
    <mergeCell ref="AZ41:BE41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BG224"/>
  <sheetViews>
    <sheetView zoomScaleNormal="100" workbookViewId="0">
      <pane xSplit="3" ySplit="8" topLeftCell="D12" activePane="bottomRight" state="frozen"/>
      <selection pane="topRight" activeCell="D1" sqref="D1"/>
      <selection pane="bottomLeft" activeCell="A9" sqref="A9"/>
      <selection pane="bottomRight" activeCell="C16" sqref="C16"/>
    </sheetView>
  </sheetViews>
  <sheetFormatPr defaultColWidth="10.6640625" defaultRowHeight="15.75" x14ac:dyDescent="0.25"/>
  <cols>
    <col min="1" max="1" width="17.1640625" style="170" customWidth="1"/>
    <col min="2" max="2" width="7.1640625" style="109" customWidth="1"/>
    <col min="3" max="3" width="49" style="109" bestFit="1" customWidth="1"/>
    <col min="4" max="4" width="3.6640625" style="109" bestFit="1" customWidth="1"/>
    <col min="5" max="5" width="5.6640625" style="109" customWidth="1"/>
    <col min="6" max="6" width="3.6640625" style="109" bestFit="1" customWidth="1"/>
    <col min="7" max="7" width="5.6640625" style="109" customWidth="1"/>
    <col min="8" max="10" width="3.6640625" style="109" bestFit="1" customWidth="1"/>
    <col min="11" max="11" width="5.5" style="109" customWidth="1"/>
    <col min="12" max="12" width="3.6640625" style="109" bestFit="1" customWidth="1"/>
    <col min="13" max="13" width="5.33203125" style="109" customWidth="1"/>
    <col min="14" max="16" width="3.6640625" style="109" bestFit="1" customWidth="1"/>
    <col min="17" max="17" width="5.83203125" style="109" customWidth="1"/>
    <col min="18" max="18" width="3.6640625" style="109" bestFit="1" customWidth="1"/>
    <col min="19" max="19" width="5.33203125" style="109" customWidth="1"/>
    <col min="20" max="22" width="3.6640625" style="109" bestFit="1" customWidth="1"/>
    <col min="23" max="23" width="6.1640625" style="109" customWidth="1"/>
    <col min="24" max="24" width="3.6640625" style="109" bestFit="1" customWidth="1"/>
    <col min="25" max="25" width="6.83203125" style="109" customWidth="1"/>
    <col min="26" max="27" width="3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5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7" style="109" customWidth="1"/>
    <col min="59" max="59" width="29.6640625" style="109" customWidth="1"/>
    <col min="60" max="16384" width="10.6640625" style="109"/>
  </cols>
  <sheetData>
    <row r="1" spans="1:59" ht="23.25" x14ac:dyDescent="0.2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</row>
    <row r="2" spans="1:59" ht="23.25" x14ac:dyDescent="0.2">
      <c r="A2" s="433" t="s">
        <v>178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</row>
    <row r="3" spans="1:59" ht="23.25" x14ac:dyDescent="0.2">
      <c r="A3" s="486" t="s">
        <v>228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</row>
    <row r="4" spans="1:59" s="111" customFormat="1" ht="23.25" x14ac:dyDescent="0.2">
      <c r="A4" s="433" t="s">
        <v>258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</row>
    <row r="5" spans="1:59" ht="24" thickBot="1" x14ac:dyDescent="0.25">
      <c r="A5" s="519" t="s">
        <v>156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X5" s="519"/>
      <c r="Y5" s="519"/>
      <c r="Z5" s="519"/>
      <c r="AA5" s="519"/>
      <c r="AB5" s="519"/>
      <c r="AC5" s="519"/>
      <c r="AD5" s="519"/>
      <c r="AE5" s="519"/>
      <c r="AF5" s="519"/>
      <c r="AG5" s="519"/>
      <c r="AH5" s="519"/>
      <c r="AI5" s="519"/>
      <c r="AJ5" s="519"/>
      <c r="AK5" s="519"/>
      <c r="AL5" s="519"/>
      <c r="AM5" s="519"/>
      <c r="AN5" s="519"/>
      <c r="AO5" s="519"/>
      <c r="AP5" s="519"/>
      <c r="AQ5" s="519"/>
      <c r="AR5" s="519"/>
      <c r="AS5" s="519"/>
      <c r="AT5" s="519"/>
      <c r="AU5" s="519"/>
      <c r="AV5" s="519"/>
      <c r="AW5" s="519"/>
      <c r="AX5" s="519"/>
      <c r="AY5" s="519"/>
      <c r="AZ5" s="519"/>
      <c r="BA5" s="519"/>
      <c r="BB5" s="519"/>
      <c r="BC5" s="519"/>
      <c r="BD5" s="519"/>
      <c r="BE5" s="519"/>
    </row>
    <row r="6" spans="1:59" ht="15.75" customHeight="1" thickTop="1" thickBot="1" x14ac:dyDescent="0.25">
      <c r="A6" s="495" t="s">
        <v>1</v>
      </c>
      <c r="B6" s="498" t="s">
        <v>2</v>
      </c>
      <c r="C6" s="540" t="s">
        <v>3</v>
      </c>
      <c r="D6" s="504" t="s">
        <v>4</v>
      </c>
      <c r="E6" s="514"/>
      <c r="F6" s="514"/>
      <c r="G6" s="514"/>
      <c r="H6" s="514"/>
      <c r="I6" s="514"/>
      <c r="J6" s="514"/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43"/>
      <c r="AB6" s="504" t="s">
        <v>4</v>
      </c>
      <c r="AC6" s="514"/>
      <c r="AD6" s="514"/>
      <c r="AE6" s="514"/>
      <c r="AF6" s="514"/>
      <c r="AG6" s="514"/>
      <c r="AH6" s="514"/>
      <c r="AI6" s="514"/>
      <c r="AJ6" s="514"/>
      <c r="AK6" s="514"/>
      <c r="AL6" s="514"/>
      <c r="AM6" s="514"/>
      <c r="AN6" s="514"/>
      <c r="AO6" s="514"/>
      <c r="AP6" s="514"/>
      <c r="AQ6" s="514"/>
      <c r="AR6" s="514"/>
      <c r="AS6" s="514"/>
      <c r="AT6" s="514"/>
      <c r="AU6" s="514"/>
      <c r="AV6" s="514"/>
      <c r="AW6" s="514"/>
      <c r="AX6" s="514"/>
      <c r="AY6" s="515"/>
      <c r="AZ6" s="487" t="s">
        <v>5</v>
      </c>
      <c r="BA6" s="520"/>
      <c r="BB6" s="520"/>
      <c r="BC6" s="520"/>
      <c r="BD6" s="520"/>
      <c r="BE6" s="521"/>
      <c r="BF6" s="528" t="s">
        <v>47</v>
      </c>
      <c r="BG6" s="545" t="s">
        <v>48</v>
      </c>
    </row>
    <row r="7" spans="1:59" ht="15.75" customHeight="1" x14ac:dyDescent="0.2">
      <c r="A7" s="496"/>
      <c r="B7" s="499"/>
      <c r="C7" s="541"/>
      <c r="D7" s="516" t="s">
        <v>6</v>
      </c>
      <c r="E7" s="517"/>
      <c r="F7" s="517"/>
      <c r="G7" s="517"/>
      <c r="H7" s="517"/>
      <c r="I7" s="518"/>
      <c r="J7" s="516" t="s">
        <v>7</v>
      </c>
      <c r="K7" s="517"/>
      <c r="L7" s="517"/>
      <c r="M7" s="517"/>
      <c r="N7" s="517"/>
      <c r="O7" s="518"/>
      <c r="P7" s="516" t="s">
        <v>8</v>
      </c>
      <c r="Q7" s="517"/>
      <c r="R7" s="517"/>
      <c r="S7" s="517"/>
      <c r="T7" s="517"/>
      <c r="U7" s="518"/>
      <c r="V7" s="516" t="s">
        <v>9</v>
      </c>
      <c r="W7" s="517"/>
      <c r="X7" s="517"/>
      <c r="Y7" s="517"/>
      <c r="Z7" s="517"/>
      <c r="AA7" s="518"/>
      <c r="AB7" s="516" t="s">
        <v>10</v>
      </c>
      <c r="AC7" s="517"/>
      <c r="AD7" s="517"/>
      <c r="AE7" s="517"/>
      <c r="AF7" s="517"/>
      <c r="AG7" s="518"/>
      <c r="AH7" s="516" t="s">
        <v>11</v>
      </c>
      <c r="AI7" s="517"/>
      <c r="AJ7" s="517"/>
      <c r="AK7" s="517"/>
      <c r="AL7" s="517"/>
      <c r="AM7" s="518"/>
      <c r="AN7" s="516" t="s">
        <v>34</v>
      </c>
      <c r="AO7" s="517"/>
      <c r="AP7" s="517"/>
      <c r="AQ7" s="517"/>
      <c r="AR7" s="517"/>
      <c r="AS7" s="518"/>
      <c r="AT7" s="516" t="s">
        <v>35</v>
      </c>
      <c r="AU7" s="517"/>
      <c r="AV7" s="517"/>
      <c r="AW7" s="517"/>
      <c r="AX7" s="517"/>
      <c r="AY7" s="525"/>
      <c r="AZ7" s="522"/>
      <c r="BA7" s="523"/>
      <c r="BB7" s="523"/>
      <c r="BC7" s="523"/>
      <c r="BD7" s="523"/>
      <c r="BE7" s="524"/>
      <c r="BF7" s="529"/>
      <c r="BG7" s="546"/>
    </row>
    <row r="8" spans="1:59" ht="12.75" x14ac:dyDescent="0.2">
      <c r="A8" s="496"/>
      <c r="B8" s="499"/>
      <c r="C8" s="541"/>
      <c r="D8" s="508" t="s">
        <v>12</v>
      </c>
      <c r="E8" s="461"/>
      <c r="F8" s="509" t="s">
        <v>13</v>
      </c>
      <c r="G8" s="461"/>
      <c r="H8" s="510" t="s">
        <v>14</v>
      </c>
      <c r="I8" s="512" t="s">
        <v>36</v>
      </c>
      <c r="J8" s="508" t="s">
        <v>12</v>
      </c>
      <c r="K8" s="461"/>
      <c r="L8" s="509" t="s">
        <v>13</v>
      </c>
      <c r="M8" s="461"/>
      <c r="N8" s="510" t="s">
        <v>14</v>
      </c>
      <c r="O8" s="512" t="s">
        <v>36</v>
      </c>
      <c r="P8" s="508" t="s">
        <v>12</v>
      </c>
      <c r="Q8" s="461"/>
      <c r="R8" s="509" t="s">
        <v>13</v>
      </c>
      <c r="S8" s="461"/>
      <c r="T8" s="510" t="s">
        <v>14</v>
      </c>
      <c r="U8" s="512" t="s">
        <v>36</v>
      </c>
      <c r="V8" s="508" t="s">
        <v>12</v>
      </c>
      <c r="W8" s="461"/>
      <c r="X8" s="509" t="s">
        <v>13</v>
      </c>
      <c r="Y8" s="461"/>
      <c r="Z8" s="510" t="s">
        <v>14</v>
      </c>
      <c r="AA8" s="534" t="s">
        <v>36</v>
      </c>
      <c r="AB8" s="548" t="s">
        <v>12</v>
      </c>
      <c r="AC8" s="461"/>
      <c r="AD8" s="509" t="s">
        <v>13</v>
      </c>
      <c r="AE8" s="461"/>
      <c r="AF8" s="510" t="s">
        <v>14</v>
      </c>
      <c r="AG8" s="512" t="s">
        <v>36</v>
      </c>
      <c r="AH8" s="508" t="s">
        <v>12</v>
      </c>
      <c r="AI8" s="461"/>
      <c r="AJ8" s="509" t="s">
        <v>13</v>
      </c>
      <c r="AK8" s="461"/>
      <c r="AL8" s="510" t="s">
        <v>14</v>
      </c>
      <c r="AM8" s="512" t="s">
        <v>36</v>
      </c>
      <c r="AN8" s="508" t="s">
        <v>12</v>
      </c>
      <c r="AO8" s="461"/>
      <c r="AP8" s="509" t="s">
        <v>13</v>
      </c>
      <c r="AQ8" s="461"/>
      <c r="AR8" s="510" t="s">
        <v>14</v>
      </c>
      <c r="AS8" s="512" t="s">
        <v>36</v>
      </c>
      <c r="AT8" s="508" t="s">
        <v>12</v>
      </c>
      <c r="AU8" s="461"/>
      <c r="AV8" s="509" t="s">
        <v>13</v>
      </c>
      <c r="AW8" s="461"/>
      <c r="AX8" s="510" t="s">
        <v>14</v>
      </c>
      <c r="AY8" s="534" t="s">
        <v>36</v>
      </c>
      <c r="AZ8" s="548" t="s">
        <v>12</v>
      </c>
      <c r="BA8" s="461"/>
      <c r="BB8" s="509" t="s">
        <v>13</v>
      </c>
      <c r="BC8" s="461"/>
      <c r="BD8" s="510" t="s">
        <v>14</v>
      </c>
      <c r="BE8" s="493" t="s">
        <v>43</v>
      </c>
      <c r="BF8" s="529"/>
      <c r="BG8" s="546"/>
    </row>
    <row r="9" spans="1:59" ht="66.75" thickBot="1" x14ac:dyDescent="0.25">
      <c r="A9" s="497"/>
      <c r="B9" s="500"/>
      <c r="C9" s="542"/>
      <c r="D9" s="113" t="s">
        <v>37</v>
      </c>
      <c r="E9" s="114" t="s">
        <v>38</v>
      </c>
      <c r="F9" s="115" t="s">
        <v>37</v>
      </c>
      <c r="G9" s="114" t="s">
        <v>38</v>
      </c>
      <c r="H9" s="511"/>
      <c r="I9" s="513"/>
      <c r="J9" s="116" t="s">
        <v>37</v>
      </c>
      <c r="K9" s="114" t="s">
        <v>38</v>
      </c>
      <c r="L9" s="115" t="s">
        <v>37</v>
      </c>
      <c r="M9" s="114" t="s">
        <v>38</v>
      </c>
      <c r="N9" s="511"/>
      <c r="O9" s="513"/>
      <c r="P9" s="113" t="s">
        <v>37</v>
      </c>
      <c r="Q9" s="114" t="s">
        <v>38</v>
      </c>
      <c r="R9" s="115" t="s">
        <v>37</v>
      </c>
      <c r="S9" s="114" t="s">
        <v>38</v>
      </c>
      <c r="T9" s="511"/>
      <c r="U9" s="513"/>
      <c r="V9" s="116" t="s">
        <v>37</v>
      </c>
      <c r="W9" s="114" t="s">
        <v>38</v>
      </c>
      <c r="X9" s="115" t="s">
        <v>37</v>
      </c>
      <c r="Y9" s="114" t="s">
        <v>38</v>
      </c>
      <c r="Z9" s="511"/>
      <c r="AA9" s="535"/>
      <c r="AB9" s="113" t="s">
        <v>37</v>
      </c>
      <c r="AC9" s="114" t="s">
        <v>38</v>
      </c>
      <c r="AD9" s="115" t="s">
        <v>37</v>
      </c>
      <c r="AE9" s="114" t="s">
        <v>38</v>
      </c>
      <c r="AF9" s="511"/>
      <c r="AG9" s="513"/>
      <c r="AH9" s="116" t="s">
        <v>37</v>
      </c>
      <c r="AI9" s="114" t="s">
        <v>38</v>
      </c>
      <c r="AJ9" s="115" t="s">
        <v>37</v>
      </c>
      <c r="AK9" s="114" t="s">
        <v>38</v>
      </c>
      <c r="AL9" s="511"/>
      <c r="AM9" s="513"/>
      <c r="AN9" s="113" t="s">
        <v>37</v>
      </c>
      <c r="AO9" s="114" t="s">
        <v>38</v>
      </c>
      <c r="AP9" s="115" t="s">
        <v>37</v>
      </c>
      <c r="AQ9" s="114" t="s">
        <v>38</v>
      </c>
      <c r="AR9" s="511"/>
      <c r="AS9" s="513"/>
      <c r="AT9" s="116" t="s">
        <v>37</v>
      </c>
      <c r="AU9" s="114" t="s">
        <v>38</v>
      </c>
      <c r="AV9" s="115" t="s">
        <v>37</v>
      </c>
      <c r="AW9" s="114" t="s">
        <v>38</v>
      </c>
      <c r="AX9" s="511"/>
      <c r="AY9" s="535"/>
      <c r="AZ9" s="116" t="s">
        <v>37</v>
      </c>
      <c r="BA9" s="114" t="s">
        <v>39</v>
      </c>
      <c r="BB9" s="115" t="s">
        <v>37</v>
      </c>
      <c r="BC9" s="114" t="s">
        <v>39</v>
      </c>
      <c r="BD9" s="511"/>
      <c r="BE9" s="494"/>
      <c r="BF9" s="530"/>
      <c r="BG9" s="547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SZAK!D60</f>
        <v>0</v>
      </c>
      <c r="E10" s="120">
        <f>SZAK!E60</f>
        <v>0</v>
      </c>
      <c r="F10" s="120">
        <f>SZAK!F60</f>
        <v>30</v>
      </c>
      <c r="G10" s="120">
        <f>SZAK!G60</f>
        <v>600</v>
      </c>
      <c r="H10" s="120">
        <f>SZAK!H60</f>
        <v>27</v>
      </c>
      <c r="I10" s="120" t="s">
        <v>17</v>
      </c>
      <c r="J10" s="120">
        <f>SZAK!J60</f>
        <v>16</v>
      </c>
      <c r="K10" s="120">
        <f>SZAK!K60</f>
        <v>224</v>
      </c>
      <c r="L10" s="120">
        <f>SZAK!L60</f>
        <v>17</v>
      </c>
      <c r="M10" s="120">
        <f>SZAK!M60</f>
        <v>238</v>
      </c>
      <c r="N10" s="120">
        <f>SZAK!N60</f>
        <v>27</v>
      </c>
      <c r="O10" s="120" t="s">
        <v>17</v>
      </c>
      <c r="P10" s="120">
        <f>SZAK!P60</f>
        <v>10</v>
      </c>
      <c r="Q10" s="120">
        <f>SZAK!Q60</f>
        <v>140</v>
      </c>
      <c r="R10" s="120">
        <f>SZAK!R60</f>
        <v>21</v>
      </c>
      <c r="S10" s="120">
        <f>SZAK!S60</f>
        <v>304</v>
      </c>
      <c r="T10" s="120">
        <f>SZAK!T60</f>
        <v>31</v>
      </c>
      <c r="U10" s="120" t="s">
        <v>17</v>
      </c>
      <c r="V10" s="120">
        <f>SZAK!V60</f>
        <v>14</v>
      </c>
      <c r="W10" s="120">
        <f>SZAK!W60</f>
        <v>196</v>
      </c>
      <c r="X10" s="120">
        <f>SZAK!X60</f>
        <v>18</v>
      </c>
      <c r="Y10" s="120">
        <f>SZAK!Y60</f>
        <v>252</v>
      </c>
      <c r="Z10" s="120">
        <f>SZAK!Z60</f>
        <v>33</v>
      </c>
      <c r="AA10" s="120" t="s">
        <v>17</v>
      </c>
      <c r="AB10" s="120">
        <f>SZAK!AB60</f>
        <v>3</v>
      </c>
      <c r="AC10" s="120">
        <f>SZAK!AC60</f>
        <v>42</v>
      </c>
      <c r="AD10" s="120">
        <f>SZAK!AD60</f>
        <v>6</v>
      </c>
      <c r="AE10" s="120">
        <f>SZAK!AE60</f>
        <v>84</v>
      </c>
      <c r="AF10" s="120">
        <f>SZAK!AF60</f>
        <v>8</v>
      </c>
      <c r="AG10" s="120" t="s">
        <v>17</v>
      </c>
      <c r="AH10" s="120">
        <f>SZAK!AH60</f>
        <v>2</v>
      </c>
      <c r="AI10" s="120">
        <f>SZAK!AI60</f>
        <v>28</v>
      </c>
      <c r="AJ10" s="120">
        <f>SZAK!AJ60</f>
        <v>4</v>
      </c>
      <c r="AK10" s="120">
        <f>SZAK!AK60</f>
        <v>56</v>
      </c>
      <c r="AL10" s="120">
        <f>SZAK!AL60</f>
        <v>6</v>
      </c>
      <c r="AM10" s="120" t="s">
        <v>17</v>
      </c>
      <c r="AN10" s="120">
        <f>SZAK!AN60</f>
        <v>0</v>
      </c>
      <c r="AO10" s="120">
        <f>SZAK!AO60</f>
        <v>0</v>
      </c>
      <c r="AP10" s="120">
        <f>SZAK!AP60</f>
        <v>2</v>
      </c>
      <c r="AQ10" s="120">
        <f>SZAK!AQ60</f>
        <v>28</v>
      </c>
      <c r="AR10" s="120">
        <f>SZAK!AR60</f>
        <v>2</v>
      </c>
      <c r="AS10" s="120" t="s">
        <v>17</v>
      </c>
      <c r="AT10" s="120">
        <f>SZAK!AT60</f>
        <v>0</v>
      </c>
      <c r="AU10" s="120">
        <f>SZAK!AU60</f>
        <v>0</v>
      </c>
      <c r="AV10" s="120">
        <f>SZAK!AV60</f>
        <v>2</v>
      </c>
      <c r="AW10" s="120">
        <f>SZAK!AW60</f>
        <v>28</v>
      </c>
      <c r="AX10" s="120">
        <f>SZAK!AX60</f>
        <v>10</v>
      </c>
      <c r="AY10" s="120" t="s">
        <v>17</v>
      </c>
      <c r="AZ10" s="120">
        <f>SZAK!AZ60</f>
        <v>45</v>
      </c>
      <c r="BA10" s="120">
        <f>SZAK!BA60</f>
        <v>630</v>
      </c>
      <c r="BB10" s="120">
        <f>SZAK!BB60</f>
        <v>100</v>
      </c>
      <c r="BC10" s="120">
        <f>SZAK!BC60</f>
        <v>1400</v>
      </c>
      <c r="BD10" s="120">
        <f>SZAK!BD60</f>
        <v>144</v>
      </c>
      <c r="BE10" s="120">
        <f>SZAK!BE60</f>
        <v>143</v>
      </c>
      <c r="BF10" s="180"/>
      <c r="BG10" s="180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1"/>
      <c r="BG11" s="181"/>
    </row>
    <row r="12" spans="1:59" s="320" customFormat="1" ht="15.75" customHeight="1" x14ac:dyDescent="0.25">
      <c r="A12" s="365" t="s">
        <v>355</v>
      </c>
      <c r="B12" s="51" t="s">
        <v>31</v>
      </c>
      <c r="C12" s="244" t="s">
        <v>238</v>
      </c>
      <c r="D12" s="273"/>
      <c r="E12" s="6" t="str">
        <f t="shared" ref="E12:E16" si="0">IF(D12*14=0,"",D12*14)</f>
        <v/>
      </c>
      <c r="F12" s="273"/>
      <c r="G12" s="6" t="str">
        <f t="shared" ref="G12:G16" si="1">IF(F12*14=0,"",F12*14)</f>
        <v/>
      </c>
      <c r="H12" s="273"/>
      <c r="I12" s="286"/>
      <c r="J12" s="298"/>
      <c r="K12" s="6" t="str">
        <f t="shared" ref="K12:K16" si="2">IF(J12*14=0,"",J12*14)</f>
        <v/>
      </c>
      <c r="L12" s="273"/>
      <c r="M12" s="6" t="str">
        <f t="shared" ref="M12:M16" si="3">IF(L12*14=0,"",L12*14)</f>
        <v/>
      </c>
      <c r="N12" s="273"/>
      <c r="O12" s="299"/>
      <c r="P12" s="273"/>
      <c r="Q12" s="6" t="str">
        <f t="shared" ref="Q12:Q16" si="4">IF(P12*14=0,"",P12*14)</f>
        <v/>
      </c>
      <c r="R12" s="273"/>
      <c r="S12" s="6" t="str">
        <f t="shared" ref="S12:S16" si="5">IF(R12*14=0,"",R12*14)</f>
        <v/>
      </c>
      <c r="T12" s="273"/>
      <c r="U12" s="286"/>
      <c r="V12" s="298"/>
      <c r="W12" s="6" t="str">
        <f t="shared" ref="W12:W16" si="6">IF(V12*14=0,"",V12*14)</f>
        <v/>
      </c>
      <c r="X12" s="273"/>
      <c r="Y12" s="6" t="str">
        <f t="shared" ref="Y12:Y16" si="7">IF(X12*14=0,"",X12*14)</f>
        <v/>
      </c>
      <c r="Z12" s="273"/>
      <c r="AA12" s="299"/>
      <c r="AB12" s="273">
        <v>3</v>
      </c>
      <c r="AC12" s="6">
        <f t="shared" ref="AC12:AC16" si="8">IF(AB12*14=0,"",AB12*14)</f>
        <v>42</v>
      </c>
      <c r="AD12" s="273">
        <v>3</v>
      </c>
      <c r="AE12" s="6">
        <f t="shared" ref="AE12:AE16" si="9">IF(AD12*14=0,"",AD12*14)</f>
        <v>42</v>
      </c>
      <c r="AF12" s="321">
        <v>6</v>
      </c>
      <c r="AG12" s="286" t="s">
        <v>15</v>
      </c>
      <c r="AH12" s="298"/>
      <c r="AI12" s="6" t="str">
        <f t="shared" ref="AI12:AI20" si="10">IF(AH12*14=0,"",AH12*14)</f>
        <v/>
      </c>
      <c r="AJ12" s="273"/>
      <c r="AK12" s="6" t="str">
        <f t="shared" ref="AK12:AK20" si="11">IF(AJ12*14=0,"",AJ12*14)</f>
        <v/>
      </c>
      <c r="AL12" s="273"/>
      <c r="AM12" s="299"/>
      <c r="AN12" s="298"/>
      <c r="AO12" s="6" t="str">
        <f t="shared" ref="AO12:AO16" si="12">IF(AN12*14=0,"",AN12*14)</f>
        <v/>
      </c>
      <c r="AP12" s="302"/>
      <c r="AQ12" s="6" t="str">
        <f t="shared" ref="AQ12:AQ16" si="13">IF(AP12*14=0,"",AP12*14)</f>
        <v/>
      </c>
      <c r="AR12" s="302"/>
      <c r="AS12" s="303"/>
      <c r="AT12" s="273"/>
      <c r="AU12" s="6" t="str">
        <f t="shared" ref="AU12:AU16" si="14">IF(AT12*14=0,"",AT12*14)</f>
        <v/>
      </c>
      <c r="AV12" s="273"/>
      <c r="AW12" s="6" t="str">
        <f t="shared" ref="AW12:AW16" si="15">IF(AV12*14=0,"",AV12*14)</f>
        <v/>
      </c>
      <c r="AX12" s="273"/>
      <c r="AY12" s="273"/>
      <c r="AZ12" s="7">
        <f t="shared" ref="AZ12:AZ16" si="16">IF(D12+J12+P12+V12+AB12+AH12+AN12+AT12=0,"",D12+J12+P12+V12+AB12+AH12+AN12+AT12)</f>
        <v>3</v>
      </c>
      <c r="BA12" s="6">
        <f t="shared" ref="BA12:BA16" si="17">IF((D12+J12+P12+V12+AB12+AH12+AN12+AT12)*14=0,"",(D12+J12+P12+V12+AB12+AH12+AN12+AT12)*14)</f>
        <v>42</v>
      </c>
      <c r="BB12" s="6">
        <f t="shared" ref="BB12:BB16" si="18">IF(F12+L12+R12+X12+AD12+AJ12+AP12+AV12=0,"",F12+L12+R12+X12+AD12+AJ12+AP12+AV12)</f>
        <v>3</v>
      </c>
      <c r="BC12" s="6">
        <f t="shared" ref="BC12:BC16" si="19">IF((L12+F12+R12+X12+AD12+AJ12+AP12+AV12)*14=0,"",(L12+F12+R12+X12+AD12+AJ12+AP12+AV12)*14)</f>
        <v>42</v>
      </c>
      <c r="BD12" s="6">
        <f t="shared" ref="BD12:BD16" si="20">IF(N12+H12+T12+Z12+AF12+AL12+AR12+AX12=0,"",N12+H12+T12+Z12+AF12+AL12+AR12+AX12)</f>
        <v>6</v>
      </c>
      <c r="BE12" s="361">
        <f t="shared" ref="BE12:BE32" si="21">IF(D12+F12+L12+J12+P12+R12+V12+X12+AB12+AD12+AH12+AJ12+AN12+AP12+AT12+AV12=0,"",D12+F12+L12+J12+P12+R12+V12+X12+AB12+AD12+AH12+AJ12+AN12+AP12+AT12+AV12)</f>
        <v>6</v>
      </c>
      <c r="BF12" s="359" t="s">
        <v>183</v>
      </c>
      <c r="BG12" s="281" t="s">
        <v>249</v>
      </c>
    </row>
    <row r="13" spans="1:59" s="320" customFormat="1" ht="15.75" customHeight="1" x14ac:dyDescent="0.25">
      <c r="A13" s="365" t="s">
        <v>356</v>
      </c>
      <c r="B13" s="51" t="s">
        <v>31</v>
      </c>
      <c r="C13" s="244" t="s">
        <v>239</v>
      </c>
      <c r="D13" s="273"/>
      <c r="E13" s="6" t="str">
        <f t="shared" si="0"/>
        <v/>
      </c>
      <c r="F13" s="273"/>
      <c r="G13" s="6" t="str">
        <f t="shared" si="1"/>
        <v/>
      </c>
      <c r="H13" s="273"/>
      <c r="I13" s="286"/>
      <c r="J13" s="298"/>
      <c r="K13" s="6" t="str">
        <f t="shared" si="2"/>
        <v/>
      </c>
      <c r="L13" s="273"/>
      <c r="M13" s="6" t="str">
        <f t="shared" si="3"/>
        <v/>
      </c>
      <c r="N13" s="273"/>
      <c r="O13" s="299"/>
      <c r="P13" s="273"/>
      <c r="Q13" s="6" t="str">
        <f t="shared" si="4"/>
        <v/>
      </c>
      <c r="R13" s="273"/>
      <c r="S13" s="6" t="str">
        <f t="shared" si="5"/>
        <v/>
      </c>
      <c r="T13" s="273"/>
      <c r="U13" s="286"/>
      <c r="V13" s="298"/>
      <c r="W13" s="6" t="str">
        <f t="shared" si="6"/>
        <v/>
      </c>
      <c r="X13" s="273"/>
      <c r="Y13" s="6" t="str">
        <f t="shared" si="7"/>
        <v/>
      </c>
      <c r="Z13" s="273"/>
      <c r="AA13" s="299"/>
      <c r="AB13" s="273">
        <v>3</v>
      </c>
      <c r="AC13" s="6">
        <f t="shared" si="8"/>
        <v>42</v>
      </c>
      <c r="AD13" s="273">
        <v>1</v>
      </c>
      <c r="AE13" s="6">
        <f t="shared" si="9"/>
        <v>14</v>
      </c>
      <c r="AF13" s="321">
        <v>4</v>
      </c>
      <c r="AG13" s="286" t="s">
        <v>15</v>
      </c>
      <c r="AH13" s="298"/>
      <c r="AI13" s="6" t="str">
        <f t="shared" si="10"/>
        <v/>
      </c>
      <c r="AJ13" s="273"/>
      <c r="AK13" s="6" t="str">
        <f t="shared" si="11"/>
        <v/>
      </c>
      <c r="AL13" s="273"/>
      <c r="AM13" s="299"/>
      <c r="AN13" s="298"/>
      <c r="AO13" s="6" t="str">
        <f t="shared" si="12"/>
        <v/>
      </c>
      <c r="AP13" s="302"/>
      <c r="AQ13" s="6" t="str">
        <f t="shared" si="13"/>
        <v/>
      </c>
      <c r="AR13" s="302"/>
      <c r="AS13" s="303"/>
      <c r="AT13" s="273"/>
      <c r="AU13" s="6" t="str">
        <f t="shared" si="14"/>
        <v/>
      </c>
      <c r="AV13" s="273"/>
      <c r="AW13" s="6" t="str">
        <f t="shared" si="15"/>
        <v/>
      </c>
      <c r="AX13" s="273"/>
      <c r="AY13" s="273"/>
      <c r="AZ13" s="7">
        <f t="shared" si="16"/>
        <v>3</v>
      </c>
      <c r="BA13" s="6">
        <f t="shared" si="17"/>
        <v>42</v>
      </c>
      <c r="BB13" s="6">
        <f t="shared" si="18"/>
        <v>1</v>
      </c>
      <c r="BC13" s="6">
        <f t="shared" si="19"/>
        <v>14</v>
      </c>
      <c r="BD13" s="6">
        <f t="shared" si="20"/>
        <v>4</v>
      </c>
      <c r="BE13" s="361">
        <f t="shared" si="21"/>
        <v>4</v>
      </c>
      <c r="BF13" s="359" t="s">
        <v>183</v>
      </c>
      <c r="BG13" s="281" t="s">
        <v>91</v>
      </c>
    </row>
    <row r="14" spans="1:59" s="320" customFormat="1" ht="15.75" customHeight="1" x14ac:dyDescent="0.25">
      <c r="A14" s="365" t="s">
        <v>357</v>
      </c>
      <c r="B14" s="51" t="s">
        <v>31</v>
      </c>
      <c r="C14" s="244" t="s">
        <v>240</v>
      </c>
      <c r="D14" s="273"/>
      <c r="E14" s="6" t="str">
        <f t="shared" si="0"/>
        <v/>
      </c>
      <c r="F14" s="273"/>
      <c r="G14" s="6" t="str">
        <f t="shared" si="1"/>
        <v/>
      </c>
      <c r="H14" s="273"/>
      <c r="I14" s="286"/>
      <c r="J14" s="298"/>
      <c r="K14" s="6" t="str">
        <f t="shared" si="2"/>
        <v/>
      </c>
      <c r="L14" s="273"/>
      <c r="M14" s="6" t="str">
        <f t="shared" si="3"/>
        <v/>
      </c>
      <c r="N14" s="273"/>
      <c r="O14" s="299"/>
      <c r="P14" s="273"/>
      <c r="Q14" s="6" t="str">
        <f t="shared" si="4"/>
        <v/>
      </c>
      <c r="R14" s="273"/>
      <c r="S14" s="6" t="str">
        <f t="shared" si="5"/>
        <v/>
      </c>
      <c r="T14" s="273"/>
      <c r="U14" s="286"/>
      <c r="V14" s="298"/>
      <c r="W14" s="6" t="str">
        <f t="shared" si="6"/>
        <v/>
      </c>
      <c r="X14" s="273"/>
      <c r="Y14" s="6" t="str">
        <f t="shared" si="7"/>
        <v/>
      </c>
      <c r="Z14" s="273"/>
      <c r="AA14" s="299"/>
      <c r="AB14" s="273">
        <v>3</v>
      </c>
      <c r="AC14" s="6">
        <f t="shared" si="8"/>
        <v>42</v>
      </c>
      <c r="AD14" s="273">
        <v>1</v>
      </c>
      <c r="AE14" s="6">
        <f t="shared" si="9"/>
        <v>14</v>
      </c>
      <c r="AF14" s="321">
        <v>4</v>
      </c>
      <c r="AG14" s="286" t="s">
        <v>15</v>
      </c>
      <c r="AH14" s="298"/>
      <c r="AI14" s="6" t="str">
        <f t="shared" si="10"/>
        <v/>
      </c>
      <c r="AJ14" s="273"/>
      <c r="AK14" s="6" t="str">
        <f t="shared" si="11"/>
        <v/>
      </c>
      <c r="AL14" s="273"/>
      <c r="AM14" s="299"/>
      <c r="AN14" s="298"/>
      <c r="AO14" s="6" t="str">
        <f t="shared" si="12"/>
        <v/>
      </c>
      <c r="AP14" s="302"/>
      <c r="AQ14" s="6" t="str">
        <f t="shared" si="13"/>
        <v/>
      </c>
      <c r="AR14" s="302"/>
      <c r="AS14" s="303"/>
      <c r="AT14" s="273"/>
      <c r="AU14" s="6" t="str">
        <f t="shared" si="14"/>
        <v/>
      </c>
      <c r="AV14" s="273"/>
      <c r="AW14" s="6" t="str">
        <f t="shared" si="15"/>
        <v/>
      </c>
      <c r="AX14" s="273"/>
      <c r="AY14" s="273"/>
      <c r="AZ14" s="7">
        <f t="shared" si="16"/>
        <v>3</v>
      </c>
      <c r="BA14" s="6">
        <f t="shared" si="17"/>
        <v>42</v>
      </c>
      <c r="BB14" s="6">
        <f t="shared" si="18"/>
        <v>1</v>
      </c>
      <c r="BC14" s="6">
        <f t="shared" si="19"/>
        <v>14</v>
      </c>
      <c r="BD14" s="6">
        <f t="shared" si="20"/>
        <v>4</v>
      </c>
      <c r="BE14" s="361">
        <f t="shared" si="21"/>
        <v>4</v>
      </c>
      <c r="BF14" s="359" t="s">
        <v>183</v>
      </c>
      <c r="BG14" s="281" t="s">
        <v>250</v>
      </c>
    </row>
    <row r="15" spans="1:59" s="320" customFormat="1" ht="15.75" customHeight="1" x14ac:dyDescent="0.25">
      <c r="A15" s="365" t="s">
        <v>358</v>
      </c>
      <c r="B15" s="51" t="s">
        <v>31</v>
      </c>
      <c r="C15" s="244" t="s">
        <v>454</v>
      </c>
      <c r="D15" s="273"/>
      <c r="E15" s="6" t="str">
        <f t="shared" si="0"/>
        <v/>
      </c>
      <c r="F15" s="273"/>
      <c r="G15" s="6" t="str">
        <f t="shared" si="1"/>
        <v/>
      </c>
      <c r="H15" s="273"/>
      <c r="I15" s="286"/>
      <c r="J15" s="298"/>
      <c r="K15" s="6" t="str">
        <f t="shared" si="2"/>
        <v/>
      </c>
      <c r="L15" s="273"/>
      <c r="M15" s="6" t="str">
        <f t="shared" si="3"/>
        <v/>
      </c>
      <c r="N15" s="273"/>
      <c r="O15" s="299"/>
      <c r="P15" s="273"/>
      <c r="Q15" s="6" t="str">
        <f t="shared" si="4"/>
        <v/>
      </c>
      <c r="R15" s="273"/>
      <c r="S15" s="6" t="str">
        <f t="shared" si="5"/>
        <v/>
      </c>
      <c r="T15" s="273"/>
      <c r="U15" s="286"/>
      <c r="V15" s="298"/>
      <c r="W15" s="6" t="str">
        <f t="shared" si="6"/>
        <v/>
      </c>
      <c r="X15" s="273"/>
      <c r="Y15" s="6" t="str">
        <f t="shared" si="7"/>
        <v/>
      </c>
      <c r="Z15" s="273"/>
      <c r="AA15" s="299"/>
      <c r="AB15" s="273">
        <v>2</v>
      </c>
      <c r="AC15" s="6">
        <f t="shared" si="8"/>
        <v>28</v>
      </c>
      <c r="AD15" s="273">
        <v>3</v>
      </c>
      <c r="AE15" s="6">
        <f t="shared" si="9"/>
        <v>42</v>
      </c>
      <c r="AF15" s="322">
        <v>5</v>
      </c>
      <c r="AG15" s="286" t="s">
        <v>72</v>
      </c>
      <c r="AH15" s="298"/>
      <c r="AI15" s="6" t="str">
        <f t="shared" si="10"/>
        <v/>
      </c>
      <c r="AJ15" s="273"/>
      <c r="AK15" s="6" t="str">
        <f t="shared" si="11"/>
        <v/>
      </c>
      <c r="AL15" s="273"/>
      <c r="AM15" s="299"/>
      <c r="AN15" s="298"/>
      <c r="AO15" s="6" t="str">
        <f t="shared" si="12"/>
        <v/>
      </c>
      <c r="AP15" s="302"/>
      <c r="AQ15" s="6" t="str">
        <f t="shared" si="13"/>
        <v/>
      </c>
      <c r="AR15" s="302"/>
      <c r="AS15" s="303"/>
      <c r="AT15" s="273"/>
      <c r="AU15" s="6" t="str">
        <f t="shared" si="14"/>
        <v/>
      </c>
      <c r="AV15" s="273"/>
      <c r="AW15" s="6" t="str">
        <f t="shared" si="15"/>
        <v/>
      </c>
      <c r="AX15" s="273"/>
      <c r="AY15" s="273"/>
      <c r="AZ15" s="7">
        <f t="shared" si="16"/>
        <v>2</v>
      </c>
      <c r="BA15" s="6">
        <f t="shared" si="17"/>
        <v>28</v>
      </c>
      <c r="BB15" s="6">
        <f t="shared" si="18"/>
        <v>3</v>
      </c>
      <c r="BC15" s="6">
        <f t="shared" si="19"/>
        <v>42</v>
      </c>
      <c r="BD15" s="6">
        <f t="shared" si="20"/>
        <v>5</v>
      </c>
      <c r="BE15" s="361">
        <f t="shared" si="21"/>
        <v>5</v>
      </c>
      <c r="BF15" s="359" t="s">
        <v>183</v>
      </c>
      <c r="BG15" s="281" t="s">
        <v>93</v>
      </c>
    </row>
    <row r="16" spans="1:59" ht="15.75" customHeight="1" x14ac:dyDescent="0.25">
      <c r="A16" s="365" t="s">
        <v>359</v>
      </c>
      <c r="B16" s="51" t="s">
        <v>31</v>
      </c>
      <c r="C16" s="244" t="s">
        <v>64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55">
        <v>1</v>
      </c>
      <c r="AC16" s="6">
        <f t="shared" si="8"/>
        <v>14</v>
      </c>
      <c r="AD16" s="55">
        <v>1</v>
      </c>
      <c r="AE16" s="6">
        <f t="shared" si="9"/>
        <v>14</v>
      </c>
      <c r="AF16" s="247">
        <v>2</v>
      </c>
      <c r="AG16" s="58" t="s">
        <v>72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1</v>
      </c>
      <c r="BA16" s="6">
        <f t="shared" si="17"/>
        <v>14</v>
      </c>
      <c r="BB16" s="8">
        <f t="shared" si="18"/>
        <v>1</v>
      </c>
      <c r="BC16" s="6">
        <f t="shared" si="19"/>
        <v>14</v>
      </c>
      <c r="BD16" s="8">
        <f t="shared" si="20"/>
        <v>2</v>
      </c>
      <c r="BE16" s="361">
        <f t="shared" si="21"/>
        <v>2</v>
      </c>
      <c r="BF16" s="357" t="s">
        <v>183</v>
      </c>
      <c r="BG16" s="238" t="s">
        <v>93</v>
      </c>
    </row>
    <row r="17" spans="1:59" ht="15.75" customHeight="1" x14ac:dyDescent="0.25">
      <c r="A17" s="365" t="s">
        <v>360</v>
      </c>
      <c r="B17" s="51" t="s">
        <v>31</v>
      </c>
      <c r="C17" s="244" t="s">
        <v>65</v>
      </c>
      <c r="D17" s="102"/>
      <c r="E17" s="6" t="str">
        <f t="shared" ref="E17:E32" si="22">IF(D17*14=0,"",D17*14)</f>
        <v/>
      </c>
      <c r="F17" s="102"/>
      <c r="G17" s="6" t="str">
        <f t="shared" ref="G17:G32" si="23">IF(F17*14=0,"",F17*14)</f>
        <v/>
      </c>
      <c r="H17" s="102"/>
      <c r="I17" s="103"/>
      <c r="J17" s="56"/>
      <c r="K17" s="6" t="str">
        <f t="shared" ref="K17:K32" si="24">IF(J17*14=0,"",J17*14)</f>
        <v/>
      </c>
      <c r="L17" s="55"/>
      <c r="M17" s="6" t="str">
        <f t="shared" ref="M17:M32" si="25">IF(L17*14=0,"",L17*14)</f>
        <v/>
      </c>
      <c r="N17" s="55"/>
      <c r="O17" s="59"/>
      <c r="P17" s="55"/>
      <c r="Q17" s="6" t="str">
        <f t="shared" ref="Q17:Q32" si="26">IF(P17*14=0,"",P17*14)</f>
        <v/>
      </c>
      <c r="R17" s="55"/>
      <c r="S17" s="6" t="str">
        <f t="shared" ref="S17:S32" si="27">IF(R17*14=0,"",R17*14)</f>
        <v/>
      </c>
      <c r="T17" s="55"/>
      <c r="U17" s="58"/>
      <c r="V17" s="56"/>
      <c r="W17" s="6" t="str">
        <f t="shared" ref="W17:W32" si="28">IF(V17*14=0,"",V17*14)</f>
        <v/>
      </c>
      <c r="X17" s="55"/>
      <c r="Y17" s="6" t="str">
        <f t="shared" ref="Y17:Y32" si="29">IF(X17*14=0,"",X17*14)</f>
        <v/>
      </c>
      <c r="Z17" s="55"/>
      <c r="AA17" s="59"/>
      <c r="AB17" s="55"/>
      <c r="AC17" s="6" t="str">
        <f t="shared" ref="AC17:AC32" si="30">IF(AB17*14=0,"",AB17*14)</f>
        <v/>
      </c>
      <c r="AD17" s="55"/>
      <c r="AE17" s="6" t="str">
        <f t="shared" ref="AE17:AE32" si="31">IF(AD17*14=0,"",AD17*14)</f>
        <v/>
      </c>
      <c r="AF17" s="247"/>
      <c r="AG17" s="58"/>
      <c r="AH17" s="56">
        <v>2</v>
      </c>
      <c r="AI17" s="6">
        <f t="shared" si="10"/>
        <v>28</v>
      </c>
      <c r="AJ17" s="55">
        <v>2</v>
      </c>
      <c r="AK17" s="6">
        <f t="shared" si="11"/>
        <v>28</v>
      </c>
      <c r="AL17" s="247">
        <v>4</v>
      </c>
      <c r="AM17" s="59" t="s">
        <v>15</v>
      </c>
      <c r="AN17" s="56"/>
      <c r="AO17" s="6" t="str">
        <f t="shared" ref="AO17:AO32" si="32">IF(AN17*14=0,"",AN17*14)</f>
        <v/>
      </c>
      <c r="AP17" s="57"/>
      <c r="AQ17" s="6" t="str">
        <f t="shared" ref="AQ17:AQ32" si="33">IF(AP17*14=0,"",AP17*14)</f>
        <v/>
      </c>
      <c r="AR17" s="57"/>
      <c r="AS17" s="60"/>
      <c r="AT17" s="55"/>
      <c r="AU17" s="6" t="str">
        <f t="shared" ref="AU17:AU32" si="34">IF(AT17*14=0,"",AT17*14)</f>
        <v/>
      </c>
      <c r="AV17" s="55"/>
      <c r="AW17" s="6" t="str">
        <f t="shared" ref="AW17:AW32" si="35">IF(AV17*14=0,"",AV17*14)</f>
        <v/>
      </c>
      <c r="AX17" s="211"/>
      <c r="AY17" s="55"/>
      <c r="AZ17" s="7">
        <f t="shared" ref="AZ17:AZ27" si="36">IF(D17+J17+P17+V17+AB17+AH17+AN17+AT17=0,"",D17+J17+P17+V17+AB17+AH17+AN17+AT17)</f>
        <v>2</v>
      </c>
      <c r="BA17" s="16">
        <f t="shared" ref="BA17:BA31" si="37">IF((D17+J17+P17+V17+AB17+AH17+AN17+AT17)*14=0,"",(D17+J17+P17+V17+AB17+AH17+AN17+AT17)*14)</f>
        <v>28</v>
      </c>
      <c r="BB17" s="8">
        <f t="shared" ref="BB17:BB30" si="38">IF(F17+L17+R17+X17+AD17+AJ17+AP17+AV17=0,"",F17+L17+R17+X17+AD17+AJ17+AP17+AV17)</f>
        <v>2</v>
      </c>
      <c r="BC17" s="6">
        <f t="shared" ref="BC17:BC29" si="39">IF((L17+F17+R17+X17+AD17+AJ17+AP17+AV17)*14=0,"",(L17+F17+R17+X17+AD17+AJ17+AP17+AV17)*14)</f>
        <v>28</v>
      </c>
      <c r="BD17" s="8">
        <f t="shared" ref="BD17:BD29" si="40">IF(N17+H17+T17+Z17+AF17+AL17+AR17+AX17=0,"",N17+H17+T17+Z17+AF17+AL17+AR17+AX17)</f>
        <v>4</v>
      </c>
      <c r="BE17" s="361">
        <f t="shared" si="21"/>
        <v>4</v>
      </c>
      <c r="BF17" s="357" t="s">
        <v>183</v>
      </c>
      <c r="BG17" s="281" t="s">
        <v>250</v>
      </c>
    </row>
    <row r="18" spans="1:59" ht="15.75" customHeight="1" x14ac:dyDescent="0.25">
      <c r="A18" s="365" t="s">
        <v>361</v>
      </c>
      <c r="B18" s="51" t="s">
        <v>31</v>
      </c>
      <c r="C18" s="244" t="s">
        <v>66</v>
      </c>
      <c r="D18" s="102"/>
      <c r="E18" s="6" t="str">
        <f t="shared" si="22"/>
        <v/>
      </c>
      <c r="F18" s="102"/>
      <c r="G18" s="6" t="str">
        <f t="shared" si="23"/>
        <v/>
      </c>
      <c r="H18" s="102"/>
      <c r="I18" s="103"/>
      <c r="J18" s="56"/>
      <c r="K18" s="6" t="str">
        <f t="shared" si="24"/>
        <v/>
      </c>
      <c r="L18" s="55"/>
      <c r="M18" s="6" t="str">
        <f t="shared" si="25"/>
        <v/>
      </c>
      <c r="N18" s="55"/>
      <c r="O18" s="59"/>
      <c r="P18" s="55"/>
      <c r="Q18" s="6" t="str">
        <f t="shared" si="26"/>
        <v/>
      </c>
      <c r="R18" s="55"/>
      <c r="S18" s="6" t="str">
        <f t="shared" si="27"/>
        <v/>
      </c>
      <c r="T18" s="55"/>
      <c r="U18" s="58"/>
      <c r="V18" s="56"/>
      <c r="W18" s="6" t="str">
        <f t="shared" si="28"/>
        <v/>
      </c>
      <c r="X18" s="55"/>
      <c r="Y18" s="6" t="str">
        <f t="shared" si="29"/>
        <v/>
      </c>
      <c r="Z18" s="55"/>
      <c r="AA18" s="59"/>
      <c r="AB18" s="55"/>
      <c r="AC18" s="6" t="str">
        <f t="shared" si="30"/>
        <v/>
      </c>
      <c r="AD18" s="55"/>
      <c r="AE18" s="6" t="str">
        <f t="shared" si="31"/>
        <v/>
      </c>
      <c r="AF18" s="55"/>
      <c r="AG18" s="58"/>
      <c r="AH18" s="298">
        <v>3</v>
      </c>
      <c r="AI18" s="6">
        <f t="shared" si="10"/>
        <v>42</v>
      </c>
      <c r="AJ18" s="273">
        <v>2</v>
      </c>
      <c r="AK18" s="6">
        <f t="shared" si="11"/>
        <v>28</v>
      </c>
      <c r="AL18" s="322">
        <v>6</v>
      </c>
      <c r="AM18" s="299" t="s">
        <v>15</v>
      </c>
      <c r="AN18" s="56"/>
      <c r="AO18" s="6" t="str">
        <f t="shared" si="32"/>
        <v/>
      </c>
      <c r="AP18" s="57"/>
      <c r="AQ18" s="6" t="str">
        <f t="shared" si="33"/>
        <v/>
      </c>
      <c r="AR18" s="57"/>
      <c r="AS18" s="60"/>
      <c r="AT18" s="55"/>
      <c r="AU18" s="6" t="str">
        <f t="shared" si="34"/>
        <v/>
      </c>
      <c r="AV18" s="55"/>
      <c r="AW18" s="6" t="str">
        <f t="shared" si="35"/>
        <v/>
      </c>
      <c r="AX18" s="55"/>
      <c r="AY18" s="55"/>
      <c r="AZ18" s="7">
        <f t="shared" si="36"/>
        <v>3</v>
      </c>
      <c r="BA18" s="16">
        <f t="shared" si="37"/>
        <v>42</v>
      </c>
      <c r="BB18" s="8">
        <f t="shared" si="38"/>
        <v>2</v>
      </c>
      <c r="BC18" s="6">
        <f t="shared" si="39"/>
        <v>28</v>
      </c>
      <c r="BD18" s="8">
        <f t="shared" si="40"/>
        <v>6</v>
      </c>
      <c r="BE18" s="361">
        <f t="shared" si="21"/>
        <v>5</v>
      </c>
      <c r="BF18" s="357" t="s">
        <v>183</v>
      </c>
      <c r="BG18" s="281" t="s">
        <v>91</v>
      </c>
    </row>
    <row r="19" spans="1:59" ht="15.75" customHeight="1" x14ac:dyDescent="0.25">
      <c r="A19" s="365" t="s">
        <v>362</v>
      </c>
      <c r="B19" s="51" t="s">
        <v>31</v>
      </c>
      <c r="C19" s="244" t="s">
        <v>67</v>
      </c>
      <c r="D19" s="102"/>
      <c r="E19" s="6" t="str">
        <f t="shared" si="22"/>
        <v/>
      </c>
      <c r="F19" s="102"/>
      <c r="G19" s="6" t="str">
        <f t="shared" si="23"/>
        <v/>
      </c>
      <c r="H19" s="102"/>
      <c r="I19" s="103"/>
      <c r="J19" s="56"/>
      <c r="K19" s="6" t="str">
        <f t="shared" si="24"/>
        <v/>
      </c>
      <c r="L19" s="55"/>
      <c r="M19" s="6" t="str">
        <f t="shared" si="25"/>
        <v/>
      </c>
      <c r="N19" s="55"/>
      <c r="O19" s="59"/>
      <c r="P19" s="55"/>
      <c r="Q19" s="6" t="str">
        <f t="shared" si="26"/>
        <v/>
      </c>
      <c r="R19" s="55"/>
      <c r="S19" s="6" t="str">
        <f t="shared" si="27"/>
        <v/>
      </c>
      <c r="T19" s="55"/>
      <c r="U19" s="58"/>
      <c r="V19" s="56"/>
      <c r="W19" s="6" t="str">
        <f t="shared" si="28"/>
        <v/>
      </c>
      <c r="X19" s="55"/>
      <c r="Y19" s="6" t="str">
        <f t="shared" si="29"/>
        <v/>
      </c>
      <c r="Z19" s="55"/>
      <c r="AA19" s="59"/>
      <c r="AB19" s="55"/>
      <c r="AC19" s="6" t="str">
        <f t="shared" si="30"/>
        <v/>
      </c>
      <c r="AD19" s="55"/>
      <c r="AE19" s="6" t="str">
        <f t="shared" si="31"/>
        <v/>
      </c>
      <c r="AF19" s="55"/>
      <c r="AG19" s="58"/>
      <c r="AH19" s="298">
        <v>2</v>
      </c>
      <c r="AI19" s="6">
        <f t="shared" si="10"/>
        <v>28</v>
      </c>
      <c r="AJ19" s="273">
        <v>3</v>
      </c>
      <c r="AK19" s="6">
        <f t="shared" si="11"/>
        <v>42</v>
      </c>
      <c r="AL19" s="322">
        <v>6</v>
      </c>
      <c r="AM19" s="59" t="s">
        <v>72</v>
      </c>
      <c r="AN19" s="56"/>
      <c r="AO19" s="6" t="str">
        <f t="shared" si="32"/>
        <v/>
      </c>
      <c r="AP19" s="57"/>
      <c r="AQ19" s="6" t="str">
        <f t="shared" si="33"/>
        <v/>
      </c>
      <c r="AR19" s="57"/>
      <c r="AS19" s="60"/>
      <c r="AT19" s="55"/>
      <c r="AU19" s="6" t="str">
        <f t="shared" si="34"/>
        <v/>
      </c>
      <c r="AV19" s="55"/>
      <c r="AW19" s="6" t="str">
        <f t="shared" si="35"/>
        <v/>
      </c>
      <c r="AX19" s="55"/>
      <c r="AY19" s="55"/>
      <c r="AZ19" s="7">
        <f t="shared" si="36"/>
        <v>2</v>
      </c>
      <c r="BA19" s="16">
        <f t="shared" si="37"/>
        <v>28</v>
      </c>
      <c r="BB19" s="8">
        <f t="shared" si="38"/>
        <v>3</v>
      </c>
      <c r="BC19" s="6">
        <f t="shared" si="39"/>
        <v>42</v>
      </c>
      <c r="BD19" s="8">
        <f t="shared" si="40"/>
        <v>6</v>
      </c>
      <c r="BE19" s="361">
        <f t="shared" si="21"/>
        <v>5</v>
      </c>
      <c r="BF19" s="357" t="s">
        <v>183</v>
      </c>
      <c r="BG19" s="281" t="s">
        <v>91</v>
      </c>
    </row>
    <row r="20" spans="1:59" x14ac:dyDescent="0.25">
      <c r="A20" s="365" t="s">
        <v>363</v>
      </c>
      <c r="B20" s="51" t="s">
        <v>31</v>
      </c>
      <c r="C20" s="244" t="s">
        <v>393</v>
      </c>
      <c r="D20" s="102"/>
      <c r="E20" s="6" t="str">
        <f t="shared" si="22"/>
        <v/>
      </c>
      <c r="F20" s="102"/>
      <c r="G20" s="6" t="str">
        <f t="shared" si="23"/>
        <v/>
      </c>
      <c r="H20" s="102"/>
      <c r="I20" s="103"/>
      <c r="J20" s="56"/>
      <c r="K20" s="6" t="str">
        <f t="shared" si="24"/>
        <v/>
      </c>
      <c r="L20" s="55"/>
      <c r="M20" s="6" t="str">
        <f t="shared" si="25"/>
        <v/>
      </c>
      <c r="N20" s="55"/>
      <c r="O20" s="59"/>
      <c r="P20" s="55"/>
      <c r="Q20" s="6" t="str">
        <f t="shared" si="26"/>
        <v/>
      </c>
      <c r="R20" s="55"/>
      <c r="S20" s="6" t="str">
        <f t="shared" si="27"/>
        <v/>
      </c>
      <c r="T20" s="55"/>
      <c r="U20" s="58"/>
      <c r="V20" s="56"/>
      <c r="W20" s="6" t="str">
        <f t="shared" si="28"/>
        <v/>
      </c>
      <c r="X20" s="55"/>
      <c r="Y20" s="6" t="str">
        <f t="shared" si="29"/>
        <v/>
      </c>
      <c r="Z20" s="55"/>
      <c r="AA20" s="59"/>
      <c r="AB20" s="55"/>
      <c r="AC20" s="6" t="str">
        <f t="shared" si="30"/>
        <v/>
      </c>
      <c r="AD20" s="55"/>
      <c r="AE20" s="6" t="str">
        <f t="shared" si="31"/>
        <v/>
      </c>
      <c r="AF20" s="55"/>
      <c r="AG20" s="58"/>
      <c r="AH20" s="56">
        <v>3</v>
      </c>
      <c r="AI20" s="6">
        <f t="shared" si="10"/>
        <v>42</v>
      </c>
      <c r="AJ20" s="273">
        <v>2</v>
      </c>
      <c r="AK20" s="6">
        <f t="shared" si="11"/>
        <v>28</v>
      </c>
      <c r="AL20" s="322">
        <v>5</v>
      </c>
      <c r="AM20" s="59" t="s">
        <v>72</v>
      </c>
      <c r="AN20" s="56"/>
      <c r="AO20" s="6" t="str">
        <f t="shared" si="32"/>
        <v/>
      </c>
      <c r="AP20" s="57"/>
      <c r="AQ20" s="6" t="str">
        <f t="shared" si="33"/>
        <v/>
      </c>
      <c r="AR20" s="57"/>
      <c r="AS20" s="60"/>
      <c r="AT20" s="55"/>
      <c r="AU20" s="6" t="str">
        <f t="shared" si="34"/>
        <v/>
      </c>
      <c r="AV20" s="55"/>
      <c r="AW20" s="6" t="str">
        <f t="shared" si="35"/>
        <v/>
      </c>
      <c r="AX20" s="55"/>
      <c r="AY20" s="55"/>
      <c r="AZ20" s="7">
        <f t="shared" si="36"/>
        <v>3</v>
      </c>
      <c r="BA20" s="16">
        <f t="shared" si="37"/>
        <v>42</v>
      </c>
      <c r="BB20" s="8">
        <f t="shared" si="38"/>
        <v>2</v>
      </c>
      <c r="BC20" s="6">
        <f t="shared" si="39"/>
        <v>28</v>
      </c>
      <c r="BD20" s="8">
        <f t="shared" si="40"/>
        <v>5</v>
      </c>
      <c r="BE20" s="361">
        <f t="shared" si="21"/>
        <v>5</v>
      </c>
      <c r="BF20" s="357" t="s">
        <v>183</v>
      </c>
      <c r="BG20" s="281" t="s">
        <v>93</v>
      </c>
    </row>
    <row r="21" spans="1:59" ht="15.75" customHeight="1" x14ac:dyDescent="0.25">
      <c r="A21" s="365" t="s">
        <v>364</v>
      </c>
      <c r="B21" s="51" t="s">
        <v>31</v>
      </c>
      <c r="C21" s="244" t="s">
        <v>68</v>
      </c>
      <c r="D21" s="102"/>
      <c r="E21" s="6" t="str">
        <f t="shared" si="22"/>
        <v/>
      </c>
      <c r="F21" s="102"/>
      <c r="G21" s="6" t="str">
        <f t="shared" si="23"/>
        <v/>
      </c>
      <c r="H21" s="102"/>
      <c r="I21" s="103"/>
      <c r="J21" s="56"/>
      <c r="K21" s="6" t="str">
        <f t="shared" si="24"/>
        <v/>
      </c>
      <c r="L21" s="55"/>
      <c r="M21" s="6" t="str">
        <f t="shared" si="25"/>
        <v/>
      </c>
      <c r="N21" s="55"/>
      <c r="O21" s="59"/>
      <c r="P21" s="55"/>
      <c r="Q21" s="6" t="str">
        <f t="shared" si="26"/>
        <v/>
      </c>
      <c r="R21" s="55"/>
      <c r="S21" s="6" t="str">
        <f t="shared" si="27"/>
        <v/>
      </c>
      <c r="T21" s="55"/>
      <c r="U21" s="58"/>
      <c r="V21" s="56"/>
      <c r="W21" s="6" t="str">
        <f t="shared" si="28"/>
        <v/>
      </c>
      <c r="X21" s="55"/>
      <c r="Y21" s="6" t="str">
        <f t="shared" si="29"/>
        <v/>
      </c>
      <c r="Z21" s="55"/>
      <c r="AA21" s="59"/>
      <c r="AB21" s="55"/>
      <c r="AC21" s="6" t="str">
        <f t="shared" si="30"/>
        <v/>
      </c>
      <c r="AD21" s="55"/>
      <c r="AE21" s="6" t="str">
        <f t="shared" si="31"/>
        <v/>
      </c>
      <c r="AF21" s="55"/>
      <c r="AG21" s="58"/>
      <c r="AH21" s="56"/>
      <c r="AI21" s="6" t="str">
        <f t="shared" ref="AI21:AI32" si="41">IF(AH21*14=0,"",AH21*14)</f>
        <v/>
      </c>
      <c r="AJ21" s="55"/>
      <c r="AK21" s="6" t="str">
        <f t="shared" ref="AK21:AK32" si="42">IF(AJ21*14=0,"",AJ21*14)</f>
        <v/>
      </c>
      <c r="AL21" s="245"/>
      <c r="AM21" s="59"/>
      <c r="AN21" s="56">
        <v>2</v>
      </c>
      <c r="AO21" s="6">
        <f t="shared" si="32"/>
        <v>28</v>
      </c>
      <c r="AP21" s="57">
        <v>2</v>
      </c>
      <c r="AQ21" s="6">
        <f t="shared" si="33"/>
        <v>28</v>
      </c>
      <c r="AR21" s="57">
        <v>4</v>
      </c>
      <c r="AS21" s="60" t="s">
        <v>79</v>
      </c>
      <c r="AT21" s="55"/>
      <c r="AU21" s="6" t="str">
        <f t="shared" si="34"/>
        <v/>
      </c>
      <c r="AV21" s="55"/>
      <c r="AW21" s="6" t="str">
        <f t="shared" si="35"/>
        <v/>
      </c>
      <c r="AX21" s="55"/>
      <c r="AY21" s="55"/>
      <c r="AZ21" s="7">
        <f t="shared" si="36"/>
        <v>2</v>
      </c>
      <c r="BA21" s="16">
        <f t="shared" si="37"/>
        <v>28</v>
      </c>
      <c r="BB21" s="8">
        <f t="shared" si="38"/>
        <v>2</v>
      </c>
      <c r="BC21" s="6">
        <f t="shared" si="39"/>
        <v>28</v>
      </c>
      <c r="BD21" s="8">
        <f t="shared" si="40"/>
        <v>4</v>
      </c>
      <c r="BE21" s="361">
        <f t="shared" si="21"/>
        <v>4</v>
      </c>
      <c r="BF21" s="357" t="s">
        <v>183</v>
      </c>
      <c r="BG21" s="281" t="s">
        <v>93</v>
      </c>
    </row>
    <row r="22" spans="1:59" ht="15.75" customHeight="1" x14ac:dyDescent="0.25">
      <c r="A22" s="365" t="s">
        <v>365</v>
      </c>
      <c r="B22" s="51" t="s">
        <v>31</v>
      </c>
      <c r="C22" s="244" t="s">
        <v>69</v>
      </c>
      <c r="D22" s="102"/>
      <c r="E22" s="6" t="str">
        <f t="shared" si="22"/>
        <v/>
      </c>
      <c r="F22" s="102"/>
      <c r="G22" s="6" t="str">
        <f t="shared" si="23"/>
        <v/>
      </c>
      <c r="H22" s="102"/>
      <c r="I22" s="103"/>
      <c r="J22" s="56"/>
      <c r="K22" s="6" t="str">
        <f t="shared" si="24"/>
        <v/>
      </c>
      <c r="L22" s="55"/>
      <c r="M22" s="6" t="str">
        <f t="shared" si="25"/>
        <v/>
      </c>
      <c r="N22" s="55"/>
      <c r="O22" s="59"/>
      <c r="P22" s="55"/>
      <c r="Q22" s="6" t="str">
        <f t="shared" si="26"/>
        <v/>
      </c>
      <c r="R22" s="55"/>
      <c r="S22" s="6" t="str">
        <f t="shared" si="27"/>
        <v/>
      </c>
      <c r="T22" s="55"/>
      <c r="U22" s="58"/>
      <c r="V22" s="56"/>
      <c r="W22" s="6" t="str">
        <f t="shared" si="28"/>
        <v/>
      </c>
      <c r="X22" s="55"/>
      <c r="Y22" s="6" t="str">
        <f t="shared" si="29"/>
        <v/>
      </c>
      <c r="Z22" s="55"/>
      <c r="AA22" s="59"/>
      <c r="AB22" s="55"/>
      <c r="AC22" s="6" t="str">
        <f t="shared" si="30"/>
        <v/>
      </c>
      <c r="AD22" s="55"/>
      <c r="AE22" s="6" t="str">
        <f t="shared" si="31"/>
        <v/>
      </c>
      <c r="AF22" s="55"/>
      <c r="AG22" s="58"/>
      <c r="AH22" s="56"/>
      <c r="AI22" s="6" t="str">
        <f t="shared" si="41"/>
        <v/>
      </c>
      <c r="AJ22" s="55"/>
      <c r="AK22" s="6" t="str">
        <f t="shared" si="42"/>
        <v/>
      </c>
      <c r="AL22" s="245"/>
      <c r="AM22" s="59"/>
      <c r="AN22" s="56">
        <v>3</v>
      </c>
      <c r="AO22" s="6">
        <f t="shared" si="32"/>
        <v>42</v>
      </c>
      <c r="AP22" s="57">
        <v>2</v>
      </c>
      <c r="AQ22" s="6">
        <f t="shared" si="33"/>
        <v>28</v>
      </c>
      <c r="AR22" s="302">
        <v>6</v>
      </c>
      <c r="AS22" s="60" t="s">
        <v>15</v>
      </c>
      <c r="AT22" s="55"/>
      <c r="AU22" s="6" t="str">
        <f t="shared" si="34"/>
        <v/>
      </c>
      <c r="AV22" s="55"/>
      <c r="AW22" s="6" t="str">
        <f t="shared" si="35"/>
        <v/>
      </c>
      <c r="AX22" s="55"/>
      <c r="AY22" s="55"/>
      <c r="AZ22" s="7">
        <f t="shared" si="36"/>
        <v>3</v>
      </c>
      <c r="BA22" s="16">
        <f t="shared" si="37"/>
        <v>42</v>
      </c>
      <c r="BB22" s="8">
        <f t="shared" si="38"/>
        <v>2</v>
      </c>
      <c r="BC22" s="6">
        <f t="shared" si="39"/>
        <v>28</v>
      </c>
      <c r="BD22" s="8">
        <f t="shared" si="40"/>
        <v>6</v>
      </c>
      <c r="BE22" s="361">
        <f t="shared" si="21"/>
        <v>5</v>
      </c>
      <c r="BF22" s="357" t="s">
        <v>183</v>
      </c>
      <c r="BG22" s="281" t="s">
        <v>92</v>
      </c>
    </row>
    <row r="23" spans="1:59" ht="15.75" customHeight="1" x14ac:dyDescent="0.25">
      <c r="A23" s="365" t="s">
        <v>366</v>
      </c>
      <c r="B23" s="51" t="s">
        <v>31</v>
      </c>
      <c r="C23" s="244" t="s">
        <v>70</v>
      </c>
      <c r="D23" s="102"/>
      <c r="E23" s="6" t="str">
        <f t="shared" si="22"/>
        <v/>
      </c>
      <c r="F23" s="102"/>
      <c r="G23" s="6" t="str">
        <f t="shared" si="23"/>
        <v/>
      </c>
      <c r="H23" s="102"/>
      <c r="I23" s="103"/>
      <c r="J23" s="56"/>
      <c r="K23" s="6" t="str">
        <f t="shared" si="24"/>
        <v/>
      </c>
      <c r="L23" s="55"/>
      <c r="M23" s="6" t="str">
        <f t="shared" si="25"/>
        <v/>
      </c>
      <c r="N23" s="55"/>
      <c r="O23" s="59"/>
      <c r="P23" s="55"/>
      <c r="Q23" s="6" t="str">
        <f t="shared" si="26"/>
        <v/>
      </c>
      <c r="R23" s="55"/>
      <c r="S23" s="6" t="str">
        <f t="shared" si="27"/>
        <v/>
      </c>
      <c r="T23" s="55"/>
      <c r="U23" s="58"/>
      <c r="V23" s="56"/>
      <c r="W23" s="6" t="str">
        <f t="shared" si="28"/>
        <v/>
      </c>
      <c r="X23" s="55"/>
      <c r="Y23" s="6" t="str">
        <f t="shared" si="29"/>
        <v/>
      </c>
      <c r="Z23" s="55"/>
      <c r="AA23" s="59"/>
      <c r="AB23" s="55"/>
      <c r="AC23" s="6" t="str">
        <f t="shared" si="30"/>
        <v/>
      </c>
      <c r="AD23" s="55"/>
      <c r="AE23" s="6" t="str">
        <f t="shared" si="31"/>
        <v/>
      </c>
      <c r="AF23" s="55"/>
      <c r="AG23" s="58"/>
      <c r="AH23" s="56"/>
      <c r="AI23" s="6" t="str">
        <f t="shared" si="41"/>
        <v/>
      </c>
      <c r="AJ23" s="55"/>
      <c r="AK23" s="6" t="str">
        <f t="shared" si="42"/>
        <v/>
      </c>
      <c r="AL23" s="245"/>
      <c r="AM23" s="59"/>
      <c r="AN23" s="56">
        <v>3</v>
      </c>
      <c r="AO23" s="6">
        <f t="shared" si="32"/>
        <v>42</v>
      </c>
      <c r="AP23" s="57">
        <v>3</v>
      </c>
      <c r="AQ23" s="6">
        <f t="shared" si="33"/>
        <v>42</v>
      </c>
      <c r="AR23" s="57">
        <v>6</v>
      </c>
      <c r="AS23" s="60" t="s">
        <v>15</v>
      </c>
      <c r="AT23" s="55"/>
      <c r="AU23" s="6" t="str">
        <f t="shared" si="34"/>
        <v/>
      </c>
      <c r="AV23" s="55"/>
      <c r="AW23" s="6" t="str">
        <f t="shared" si="35"/>
        <v/>
      </c>
      <c r="AX23" s="55"/>
      <c r="AY23" s="55"/>
      <c r="AZ23" s="7">
        <f t="shared" si="36"/>
        <v>3</v>
      </c>
      <c r="BA23" s="16">
        <f t="shared" si="37"/>
        <v>42</v>
      </c>
      <c r="BB23" s="8">
        <f t="shared" si="38"/>
        <v>3</v>
      </c>
      <c r="BC23" s="6">
        <f t="shared" si="39"/>
        <v>42</v>
      </c>
      <c r="BD23" s="8">
        <f t="shared" si="40"/>
        <v>6</v>
      </c>
      <c r="BE23" s="361">
        <f t="shared" si="21"/>
        <v>6</v>
      </c>
      <c r="BF23" s="357" t="s">
        <v>183</v>
      </c>
      <c r="BG23" s="238" t="s">
        <v>91</v>
      </c>
    </row>
    <row r="24" spans="1:59" s="62" customFormat="1" ht="15.75" customHeight="1" x14ac:dyDescent="0.25">
      <c r="A24" s="365" t="s">
        <v>392</v>
      </c>
      <c r="B24" s="51" t="s">
        <v>31</v>
      </c>
      <c r="C24" s="244" t="s">
        <v>71</v>
      </c>
      <c r="D24" s="102"/>
      <c r="E24" s="6" t="str">
        <f t="shared" si="22"/>
        <v/>
      </c>
      <c r="F24" s="102"/>
      <c r="G24" s="6" t="str">
        <f t="shared" si="23"/>
        <v/>
      </c>
      <c r="H24" s="102"/>
      <c r="I24" s="103"/>
      <c r="J24" s="56"/>
      <c r="K24" s="6" t="str">
        <f t="shared" si="24"/>
        <v/>
      </c>
      <c r="L24" s="55"/>
      <c r="M24" s="6" t="str">
        <f t="shared" si="25"/>
        <v/>
      </c>
      <c r="N24" s="55"/>
      <c r="O24" s="59"/>
      <c r="P24" s="55"/>
      <c r="Q24" s="6" t="str">
        <f t="shared" si="26"/>
        <v/>
      </c>
      <c r="R24" s="55"/>
      <c r="S24" s="6" t="str">
        <f t="shared" si="27"/>
        <v/>
      </c>
      <c r="T24" s="55"/>
      <c r="U24" s="58"/>
      <c r="V24" s="56"/>
      <c r="W24" s="6" t="str">
        <f t="shared" si="28"/>
        <v/>
      </c>
      <c r="X24" s="55"/>
      <c r="Y24" s="6" t="str">
        <f t="shared" si="29"/>
        <v/>
      </c>
      <c r="Z24" s="55"/>
      <c r="AA24" s="59"/>
      <c r="AB24" s="55"/>
      <c r="AC24" s="6" t="str">
        <f t="shared" si="30"/>
        <v/>
      </c>
      <c r="AD24" s="55"/>
      <c r="AE24" s="6" t="str">
        <f t="shared" si="31"/>
        <v/>
      </c>
      <c r="AF24" s="55"/>
      <c r="AG24" s="58"/>
      <c r="AH24" s="56"/>
      <c r="AI24" s="6" t="str">
        <f t="shared" si="41"/>
        <v/>
      </c>
      <c r="AJ24" s="55"/>
      <c r="AK24" s="6" t="str">
        <f t="shared" si="42"/>
        <v/>
      </c>
      <c r="AL24" s="245"/>
      <c r="AM24" s="59"/>
      <c r="AN24" s="56">
        <v>3</v>
      </c>
      <c r="AO24" s="6">
        <f t="shared" si="32"/>
        <v>42</v>
      </c>
      <c r="AP24" s="57">
        <v>2</v>
      </c>
      <c r="AQ24" s="6">
        <f t="shared" si="33"/>
        <v>28</v>
      </c>
      <c r="AR24" s="57">
        <v>5</v>
      </c>
      <c r="AS24" s="60" t="s">
        <v>81</v>
      </c>
      <c r="AT24" s="55"/>
      <c r="AU24" s="6" t="str">
        <f t="shared" si="34"/>
        <v/>
      </c>
      <c r="AV24" s="55"/>
      <c r="AW24" s="6" t="str">
        <f t="shared" si="35"/>
        <v/>
      </c>
      <c r="AX24" s="55"/>
      <c r="AY24" s="55"/>
      <c r="AZ24" s="7">
        <f t="shared" si="36"/>
        <v>3</v>
      </c>
      <c r="BA24" s="16">
        <f t="shared" si="37"/>
        <v>42</v>
      </c>
      <c r="BB24" s="8">
        <f t="shared" si="38"/>
        <v>2</v>
      </c>
      <c r="BC24" s="6">
        <f t="shared" si="39"/>
        <v>28</v>
      </c>
      <c r="BD24" s="8">
        <f t="shared" si="40"/>
        <v>5</v>
      </c>
      <c r="BE24" s="361">
        <f t="shared" si="21"/>
        <v>5</v>
      </c>
      <c r="BF24" s="357" t="s">
        <v>183</v>
      </c>
      <c r="BG24" s="238" t="s">
        <v>92</v>
      </c>
    </row>
    <row r="25" spans="1:59" s="62" customFormat="1" ht="15.75" customHeight="1" x14ac:dyDescent="0.25">
      <c r="A25" s="365" t="s">
        <v>394</v>
      </c>
      <c r="B25" s="51" t="s">
        <v>31</v>
      </c>
      <c r="C25" s="244" t="s">
        <v>367</v>
      </c>
      <c r="D25" s="102"/>
      <c r="E25" s="6" t="str">
        <f t="shared" si="22"/>
        <v/>
      </c>
      <c r="F25" s="102"/>
      <c r="G25" s="6" t="str">
        <f t="shared" si="23"/>
        <v/>
      </c>
      <c r="H25" s="102"/>
      <c r="I25" s="103"/>
      <c r="J25" s="56"/>
      <c r="K25" s="6" t="str">
        <f t="shared" si="24"/>
        <v/>
      </c>
      <c r="L25" s="55"/>
      <c r="M25" s="6" t="str">
        <f t="shared" si="25"/>
        <v/>
      </c>
      <c r="N25" s="55"/>
      <c r="O25" s="59"/>
      <c r="P25" s="55"/>
      <c r="Q25" s="6" t="str">
        <f t="shared" si="26"/>
        <v/>
      </c>
      <c r="R25" s="55"/>
      <c r="S25" s="6" t="str">
        <f t="shared" si="27"/>
        <v/>
      </c>
      <c r="T25" s="55"/>
      <c r="U25" s="58"/>
      <c r="V25" s="56"/>
      <c r="W25" s="6" t="str">
        <f t="shared" si="28"/>
        <v/>
      </c>
      <c r="X25" s="55"/>
      <c r="Y25" s="6" t="str">
        <f t="shared" si="29"/>
        <v/>
      </c>
      <c r="Z25" s="55"/>
      <c r="AA25" s="59"/>
      <c r="AB25" s="55"/>
      <c r="AC25" s="6" t="str">
        <f t="shared" si="30"/>
        <v/>
      </c>
      <c r="AD25" s="55"/>
      <c r="AE25" s="6" t="str">
        <f t="shared" si="31"/>
        <v/>
      </c>
      <c r="AF25" s="55"/>
      <c r="AG25" s="58"/>
      <c r="AH25" s="56"/>
      <c r="AI25" s="6" t="str">
        <f t="shared" si="41"/>
        <v/>
      </c>
      <c r="AJ25" s="55"/>
      <c r="AK25" s="6" t="str">
        <f t="shared" si="42"/>
        <v/>
      </c>
      <c r="AL25" s="245"/>
      <c r="AM25" s="59"/>
      <c r="AN25" s="298">
        <v>2</v>
      </c>
      <c r="AO25" s="6">
        <f t="shared" si="32"/>
        <v>28</v>
      </c>
      <c r="AP25" s="302">
        <v>3</v>
      </c>
      <c r="AQ25" s="6">
        <f t="shared" si="33"/>
        <v>42</v>
      </c>
      <c r="AR25" s="302">
        <v>6</v>
      </c>
      <c r="AS25" s="303" t="s">
        <v>79</v>
      </c>
      <c r="AT25" s="55"/>
      <c r="AU25" s="6" t="str">
        <f t="shared" si="34"/>
        <v/>
      </c>
      <c r="AV25" s="55"/>
      <c r="AW25" s="6" t="str">
        <f t="shared" si="35"/>
        <v/>
      </c>
      <c r="AX25" s="55"/>
      <c r="AY25" s="55"/>
      <c r="AZ25" s="7">
        <f t="shared" si="36"/>
        <v>2</v>
      </c>
      <c r="BA25" s="16">
        <f t="shared" si="37"/>
        <v>28</v>
      </c>
      <c r="BB25" s="8">
        <f t="shared" si="38"/>
        <v>3</v>
      </c>
      <c r="BC25" s="6">
        <f t="shared" si="39"/>
        <v>42</v>
      </c>
      <c r="BD25" s="8">
        <f t="shared" si="40"/>
        <v>6</v>
      </c>
      <c r="BE25" s="361">
        <f t="shared" si="21"/>
        <v>5</v>
      </c>
      <c r="BF25" s="357" t="s">
        <v>183</v>
      </c>
      <c r="BG25" s="238" t="s">
        <v>92</v>
      </c>
    </row>
    <row r="26" spans="1:59" s="62" customFormat="1" ht="15.75" customHeight="1" x14ac:dyDescent="0.25">
      <c r="A26" s="365" t="s">
        <v>415</v>
      </c>
      <c r="B26" s="51" t="s">
        <v>31</v>
      </c>
      <c r="C26" s="244" t="s">
        <v>400</v>
      </c>
      <c r="D26" s="102"/>
      <c r="E26" s="6"/>
      <c r="F26" s="102"/>
      <c r="G26" s="6"/>
      <c r="H26" s="102"/>
      <c r="I26" s="103"/>
      <c r="J26" s="56"/>
      <c r="K26" s="6"/>
      <c r="L26" s="55"/>
      <c r="M26" s="6"/>
      <c r="N26" s="55"/>
      <c r="O26" s="59"/>
      <c r="P26" s="55"/>
      <c r="Q26" s="6"/>
      <c r="R26" s="55"/>
      <c r="S26" s="6"/>
      <c r="T26" s="55"/>
      <c r="U26" s="58"/>
      <c r="V26" s="56"/>
      <c r="W26" s="6"/>
      <c r="X26" s="55"/>
      <c r="Y26" s="6"/>
      <c r="Z26" s="55"/>
      <c r="AA26" s="59"/>
      <c r="AB26" s="55"/>
      <c r="AC26" s="6"/>
      <c r="AD26" s="55"/>
      <c r="AE26" s="6"/>
      <c r="AF26" s="55"/>
      <c r="AG26" s="58"/>
      <c r="AH26" s="56"/>
      <c r="AI26" s="6"/>
      <c r="AJ26" s="55"/>
      <c r="AK26" s="6"/>
      <c r="AL26" s="245"/>
      <c r="AM26" s="59"/>
      <c r="AN26" s="298"/>
      <c r="AO26" s="6"/>
      <c r="AP26" s="302"/>
      <c r="AQ26" s="6"/>
      <c r="AR26" s="302"/>
      <c r="AS26" s="303"/>
      <c r="AT26" s="55"/>
      <c r="AU26" s="6" t="str">
        <f t="shared" si="34"/>
        <v/>
      </c>
      <c r="AV26" s="55">
        <v>38</v>
      </c>
      <c r="AW26" s="6">
        <f t="shared" si="35"/>
        <v>532</v>
      </c>
      <c r="AX26" s="55">
        <v>17</v>
      </c>
      <c r="AY26" s="55" t="s">
        <v>81</v>
      </c>
      <c r="AZ26" s="7" t="str">
        <f t="shared" si="36"/>
        <v/>
      </c>
      <c r="BA26" s="16" t="str">
        <f t="shared" si="37"/>
        <v/>
      </c>
      <c r="BB26" s="8">
        <f t="shared" si="38"/>
        <v>38</v>
      </c>
      <c r="BC26" s="6">
        <f t="shared" si="39"/>
        <v>532</v>
      </c>
      <c r="BD26" s="8">
        <f t="shared" si="40"/>
        <v>17</v>
      </c>
      <c r="BE26" s="361">
        <f t="shared" si="21"/>
        <v>38</v>
      </c>
      <c r="BF26" s="357" t="s">
        <v>183</v>
      </c>
      <c r="BG26" s="238" t="s">
        <v>92</v>
      </c>
    </row>
    <row r="27" spans="1:59" s="62" customFormat="1" ht="15.75" customHeight="1" x14ac:dyDescent="0.25">
      <c r="A27" s="365"/>
      <c r="B27" s="51" t="s">
        <v>31</v>
      </c>
      <c r="C27" s="244" t="s">
        <v>29</v>
      </c>
      <c r="D27" s="102"/>
      <c r="E27" s="6" t="str">
        <f t="shared" si="22"/>
        <v/>
      </c>
      <c r="F27" s="102"/>
      <c r="G27" s="6" t="str">
        <f t="shared" si="23"/>
        <v/>
      </c>
      <c r="H27" s="102"/>
      <c r="I27" s="103"/>
      <c r="J27" s="56"/>
      <c r="K27" s="6" t="str">
        <f t="shared" si="24"/>
        <v/>
      </c>
      <c r="L27" s="55"/>
      <c r="M27" s="6" t="str">
        <f t="shared" si="25"/>
        <v/>
      </c>
      <c r="N27" s="55"/>
      <c r="O27" s="59"/>
      <c r="P27" s="55"/>
      <c r="Q27" s="6" t="str">
        <f t="shared" si="26"/>
        <v/>
      </c>
      <c r="R27" s="55"/>
      <c r="S27" s="6" t="str">
        <f t="shared" si="27"/>
        <v/>
      </c>
      <c r="T27" s="55"/>
      <c r="U27" s="58"/>
      <c r="V27" s="56"/>
      <c r="W27" s="6" t="str">
        <f t="shared" si="28"/>
        <v/>
      </c>
      <c r="X27" s="55"/>
      <c r="Y27" s="6" t="str">
        <f t="shared" si="29"/>
        <v/>
      </c>
      <c r="Z27" s="55"/>
      <c r="AA27" s="59"/>
      <c r="AB27" s="55">
        <v>1</v>
      </c>
      <c r="AC27" s="6">
        <f t="shared" si="30"/>
        <v>14</v>
      </c>
      <c r="AD27" s="55">
        <v>1</v>
      </c>
      <c r="AE27" s="6">
        <f t="shared" si="31"/>
        <v>14</v>
      </c>
      <c r="AF27" s="55">
        <v>2</v>
      </c>
      <c r="AG27" s="58" t="s">
        <v>72</v>
      </c>
      <c r="AH27" s="56"/>
      <c r="AI27" s="6" t="str">
        <f t="shared" si="41"/>
        <v/>
      </c>
      <c r="AJ27" s="55"/>
      <c r="AK27" s="6" t="str">
        <f t="shared" si="42"/>
        <v/>
      </c>
      <c r="AL27" s="245"/>
      <c r="AM27" s="59"/>
      <c r="AN27" s="56"/>
      <c r="AO27" s="6" t="str">
        <f t="shared" si="32"/>
        <v/>
      </c>
      <c r="AP27" s="57"/>
      <c r="AQ27" s="6" t="str">
        <f t="shared" si="33"/>
        <v/>
      </c>
      <c r="AR27" s="57"/>
      <c r="AS27" s="60"/>
      <c r="AT27" s="55"/>
      <c r="AU27" s="6" t="str">
        <f t="shared" si="34"/>
        <v/>
      </c>
      <c r="AV27" s="55"/>
      <c r="AW27" s="6" t="str">
        <f t="shared" si="35"/>
        <v/>
      </c>
      <c r="AX27" s="55"/>
      <c r="AY27" s="55"/>
      <c r="AZ27" s="7">
        <f t="shared" si="36"/>
        <v>1</v>
      </c>
      <c r="BA27" s="16">
        <f t="shared" si="37"/>
        <v>14</v>
      </c>
      <c r="BB27" s="8">
        <f t="shared" si="38"/>
        <v>1</v>
      </c>
      <c r="BC27" s="6">
        <f t="shared" si="39"/>
        <v>14</v>
      </c>
      <c r="BD27" s="8">
        <f t="shared" si="40"/>
        <v>2</v>
      </c>
      <c r="BE27" s="361">
        <f t="shared" si="21"/>
        <v>2</v>
      </c>
      <c r="BF27" s="357"/>
      <c r="BG27" s="238"/>
    </row>
    <row r="28" spans="1:59" s="265" customFormat="1" ht="15.75" customHeight="1" x14ac:dyDescent="0.25">
      <c r="A28" s="365"/>
      <c r="B28" s="51" t="s">
        <v>31</v>
      </c>
      <c r="C28" s="244" t="s">
        <v>30</v>
      </c>
      <c r="D28" s="102"/>
      <c r="E28" s="6"/>
      <c r="F28" s="102"/>
      <c r="G28" s="6"/>
      <c r="H28" s="102"/>
      <c r="I28" s="103"/>
      <c r="J28" s="56"/>
      <c r="K28" s="6"/>
      <c r="L28" s="55"/>
      <c r="M28" s="6"/>
      <c r="N28" s="55"/>
      <c r="O28" s="59"/>
      <c r="P28" s="55"/>
      <c r="Q28" s="6"/>
      <c r="R28" s="55"/>
      <c r="S28" s="6"/>
      <c r="T28" s="55"/>
      <c r="U28" s="58"/>
      <c r="V28" s="56"/>
      <c r="W28" s="6"/>
      <c r="X28" s="55"/>
      <c r="Y28" s="6"/>
      <c r="Z28" s="55"/>
      <c r="AA28" s="59"/>
      <c r="AB28" s="56"/>
      <c r="AC28" s="6" t="str">
        <f t="shared" si="30"/>
        <v/>
      </c>
      <c r="AD28" s="55"/>
      <c r="AE28" s="6" t="str">
        <f t="shared" si="31"/>
        <v/>
      </c>
      <c r="AF28" s="55"/>
      <c r="AG28" s="59"/>
      <c r="AH28" s="56">
        <v>1</v>
      </c>
      <c r="AI28" s="6">
        <f t="shared" si="41"/>
        <v>14</v>
      </c>
      <c r="AJ28" s="55">
        <v>1</v>
      </c>
      <c r="AK28" s="6">
        <f t="shared" si="42"/>
        <v>14</v>
      </c>
      <c r="AL28" s="55">
        <v>2</v>
      </c>
      <c r="AM28" s="59" t="s">
        <v>72</v>
      </c>
      <c r="AN28" s="56"/>
      <c r="AO28" s="6" t="str">
        <f t="shared" si="32"/>
        <v/>
      </c>
      <c r="AP28" s="57"/>
      <c r="AQ28" s="6" t="str">
        <f t="shared" si="33"/>
        <v/>
      </c>
      <c r="AR28" s="57"/>
      <c r="AS28" s="60"/>
      <c r="AT28" s="55"/>
      <c r="AU28" s="6" t="str">
        <f t="shared" si="34"/>
        <v/>
      </c>
      <c r="AV28" s="55"/>
      <c r="AW28" s="6" t="str">
        <f t="shared" si="35"/>
        <v/>
      </c>
      <c r="AX28" s="55"/>
      <c r="AY28" s="273"/>
      <c r="AZ28" s="7">
        <f t="shared" ref="AZ28:AZ29" si="43">IF(D28+J28+P28+V28+AB28+AH28+AN28+AT28=0,"",D28+J28+P28+V28+AB28+AH28+AN28+AT28)</f>
        <v>1</v>
      </c>
      <c r="BA28" s="16">
        <f t="shared" si="37"/>
        <v>14</v>
      </c>
      <c r="BB28" s="8">
        <f t="shared" si="38"/>
        <v>1</v>
      </c>
      <c r="BC28" s="6">
        <f t="shared" si="39"/>
        <v>14</v>
      </c>
      <c r="BD28" s="8">
        <f t="shared" si="40"/>
        <v>2</v>
      </c>
      <c r="BE28" s="361">
        <f t="shared" si="21"/>
        <v>2</v>
      </c>
      <c r="BF28" s="357"/>
      <c r="BG28" s="238"/>
    </row>
    <row r="29" spans="1:59" s="265" customFormat="1" ht="15.75" customHeight="1" x14ac:dyDescent="0.25">
      <c r="A29" s="365"/>
      <c r="B29" s="51" t="s">
        <v>31</v>
      </c>
      <c r="C29" s="244" t="s">
        <v>88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5"/>
      <c r="AC29" s="6"/>
      <c r="AD29" s="55"/>
      <c r="AE29" s="6"/>
      <c r="AF29" s="55"/>
      <c r="AG29" s="58"/>
      <c r="AH29" s="56">
        <v>1</v>
      </c>
      <c r="AI29" s="6">
        <f t="shared" si="41"/>
        <v>14</v>
      </c>
      <c r="AJ29" s="55">
        <v>1</v>
      </c>
      <c r="AK29" s="6">
        <f t="shared" si="42"/>
        <v>14</v>
      </c>
      <c r="AL29" s="55">
        <v>2</v>
      </c>
      <c r="AM29" s="59" t="s">
        <v>72</v>
      </c>
      <c r="AN29" s="56"/>
      <c r="AO29" s="6" t="str">
        <f t="shared" si="32"/>
        <v/>
      </c>
      <c r="AP29" s="57"/>
      <c r="AQ29" s="6" t="str">
        <f t="shared" si="33"/>
        <v/>
      </c>
      <c r="AR29" s="57"/>
      <c r="AS29" s="60"/>
      <c r="AT29" s="55"/>
      <c r="AU29" s="6"/>
      <c r="AV29" s="55"/>
      <c r="AW29" s="6"/>
      <c r="AX29" s="55"/>
      <c r="AY29" s="273"/>
      <c r="AZ29" s="7">
        <f t="shared" si="43"/>
        <v>1</v>
      </c>
      <c r="BA29" s="16">
        <f t="shared" si="37"/>
        <v>14</v>
      </c>
      <c r="BB29" s="8">
        <f t="shared" si="38"/>
        <v>1</v>
      </c>
      <c r="BC29" s="6">
        <f t="shared" si="39"/>
        <v>14</v>
      </c>
      <c r="BD29" s="8">
        <f t="shared" si="40"/>
        <v>2</v>
      </c>
      <c r="BE29" s="361">
        <f t="shared" si="21"/>
        <v>2</v>
      </c>
      <c r="BF29" s="357"/>
      <c r="BG29" s="238"/>
    </row>
    <row r="30" spans="1:59" s="265" customFormat="1" ht="15.75" customHeight="1" x14ac:dyDescent="0.25">
      <c r="A30" s="365"/>
      <c r="B30" s="51" t="s">
        <v>31</v>
      </c>
      <c r="C30" s="244" t="s">
        <v>237</v>
      </c>
      <c r="D30" s="102"/>
      <c r="E30" s="6" t="str">
        <f t="shared" ref="E30" si="44">IF(D30*14=0,"",D30*14)</f>
        <v/>
      </c>
      <c r="F30" s="102"/>
      <c r="G30" s="6" t="str">
        <f t="shared" ref="G30" si="45">IF(F30*14=0,"",F30*14)</f>
        <v/>
      </c>
      <c r="H30" s="102"/>
      <c r="I30" s="103"/>
      <c r="J30" s="56"/>
      <c r="K30" s="6" t="str">
        <f t="shared" ref="K30" si="46">IF(J30*14=0,"",J30*14)</f>
        <v/>
      </c>
      <c r="L30" s="55"/>
      <c r="M30" s="6" t="str">
        <f t="shared" ref="M30" si="47">IF(L30*14=0,"",L30*14)</f>
        <v/>
      </c>
      <c r="N30" s="55"/>
      <c r="O30" s="59"/>
      <c r="P30" s="55"/>
      <c r="Q30" s="6" t="str">
        <f t="shared" ref="Q30" si="48">IF(P30*14=0,"",P30*14)</f>
        <v/>
      </c>
      <c r="R30" s="55"/>
      <c r="S30" s="6" t="str">
        <f t="shared" ref="S30" si="49">IF(R30*14=0,"",R30*14)</f>
        <v/>
      </c>
      <c r="T30" s="55"/>
      <c r="U30" s="58"/>
      <c r="V30" s="56"/>
      <c r="W30" s="6" t="str">
        <f t="shared" ref="W30" si="50">IF(V30*14=0,"",V30*14)</f>
        <v/>
      </c>
      <c r="X30" s="55"/>
      <c r="Y30" s="6" t="str">
        <f t="shared" ref="Y30" si="51">IF(X30*14=0,"",X30*14)</f>
        <v/>
      </c>
      <c r="Z30" s="55"/>
      <c r="AA30" s="59"/>
      <c r="AB30" s="55"/>
      <c r="AC30" s="6" t="str">
        <f t="shared" ref="AC30" si="52">IF(AB30*14=0,"",AB30*14)</f>
        <v/>
      </c>
      <c r="AD30" s="55"/>
      <c r="AE30" s="6" t="str">
        <f t="shared" ref="AE30" si="53">IF(AD30*14=0,"",AD30*14)</f>
        <v/>
      </c>
      <c r="AF30" s="55"/>
      <c r="AG30" s="58"/>
      <c r="AH30" s="56"/>
      <c r="AI30" s="6" t="str">
        <f t="shared" si="41"/>
        <v/>
      </c>
      <c r="AJ30" s="55"/>
      <c r="AK30" s="6" t="str">
        <f t="shared" si="42"/>
        <v/>
      </c>
      <c r="AL30" s="55"/>
      <c r="AM30" s="59"/>
      <c r="AN30" s="56">
        <v>1</v>
      </c>
      <c r="AO30" s="6">
        <f t="shared" si="32"/>
        <v>14</v>
      </c>
      <c r="AP30" s="55">
        <v>1</v>
      </c>
      <c r="AQ30" s="6">
        <f t="shared" si="33"/>
        <v>14</v>
      </c>
      <c r="AR30" s="55">
        <v>2</v>
      </c>
      <c r="AS30" s="59" t="s">
        <v>72</v>
      </c>
      <c r="AT30" s="273"/>
      <c r="AU30" s="6"/>
      <c r="AV30" s="273"/>
      <c r="AW30" s="6"/>
      <c r="AX30" s="273"/>
      <c r="AY30" s="286"/>
      <c r="AZ30" s="7">
        <f t="shared" ref="AZ30:AZ32" si="54">IF(D30+J30+P30+V30+AB30+AH30+AN30+AT30=0,"",D30+J30+P30+V30+AB30+AH30+AN30+AT30)</f>
        <v>1</v>
      </c>
      <c r="BA30" s="16">
        <f t="shared" si="37"/>
        <v>14</v>
      </c>
      <c r="BB30" s="8">
        <f t="shared" si="38"/>
        <v>1</v>
      </c>
      <c r="BC30" s="6">
        <f t="shared" ref="BC30:BC32" si="55">IF((L30+F30+R30+X30+AD30+AJ30+AP30+AV30)*14=0,"",(L30+F30+R30+X30+AD30+AJ30+AP30+AV30)*14)</f>
        <v>14</v>
      </c>
      <c r="BD30" s="8">
        <f t="shared" ref="BD30:BD32" si="56">IF(N30+H30+T30+Z30+AF30+AL30+AR30+AX30=0,"",N30+H30+T30+Z30+AF30+AL30+AR30+AX30)</f>
        <v>2</v>
      </c>
      <c r="BE30" s="361">
        <f t="shared" si="21"/>
        <v>2</v>
      </c>
      <c r="BF30" s="357"/>
      <c r="BG30" s="238"/>
    </row>
    <row r="31" spans="1:59" s="265" customFormat="1" ht="15.75" customHeight="1" x14ac:dyDescent="0.25">
      <c r="A31" s="365"/>
      <c r="B31" s="51" t="s">
        <v>31</v>
      </c>
      <c r="C31" s="244" t="s">
        <v>335</v>
      </c>
      <c r="D31" s="102"/>
      <c r="E31" s="6"/>
      <c r="F31" s="102"/>
      <c r="G31" s="6"/>
      <c r="H31" s="102"/>
      <c r="I31" s="103"/>
      <c r="J31" s="56"/>
      <c r="K31" s="6"/>
      <c r="L31" s="55"/>
      <c r="M31" s="6"/>
      <c r="N31" s="55"/>
      <c r="O31" s="59"/>
      <c r="P31" s="55"/>
      <c r="Q31" s="6"/>
      <c r="R31" s="55"/>
      <c r="S31" s="6"/>
      <c r="T31" s="55"/>
      <c r="U31" s="58"/>
      <c r="V31" s="56"/>
      <c r="W31" s="6"/>
      <c r="X31" s="55"/>
      <c r="Y31" s="6"/>
      <c r="Z31" s="55"/>
      <c r="AA31" s="59"/>
      <c r="AB31" s="55"/>
      <c r="AC31" s="6"/>
      <c r="AD31" s="55"/>
      <c r="AE31" s="6"/>
      <c r="AF31" s="55"/>
      <c r="AG31" s="58"/>
      <c r="AH31" s="56"/>
      <c r="AI31" s="6"/>
      <c r="AJ31" s="55"/>
      <c r="AK31" s="6"/>
      <c r="AL31" s="338"/>
      <c r="AM31" s="59"/>
      <c r="AN31" s="56">
        <v>1</v>
      </c>
      <c r="AO31" s="6">
        <f t="shared" si="32"/>
        <v>14</v>
      </c>
      <c r="AP31" s="55">
        <v>1</v>
      </c>
      <c r="AQ31" s="6">
        <f t="shared" si="33"/>
        <v>14</v>
      </c>
      <c r="AR31" s="55">
        <v>2</v>
      </c>
      <c r="AS31" s="59" t="s">
        <v>72</v>
      </c>
      <c r="AT31" s="273"/>
      <c r="AU31" s="6"/>
      <c r="AV31" s="273"/>
      <c r="AW31" s="6"/>
      <c r="AX31" s="273"/>
      <c r="AY31" s="286"/>
      <c r="AZ31" s="7">
        <f t="shared" si="54"/>
        <v>1</v>
      </c>
      <c r="BA31" s="16">
        <f t="shared" si="37"/>
        <v>14</v>
      </c>
      <c r="BB31" s="8">
        <f t="shared" ref="BB31:BB32" si="57">IF(F31+L31+R31+X31+AD31+AJ31+AP31+AV31=0,"",F31+L31+R31+X31+AD31+AJ31+AP31+AV31)</f>
        <v>1</v>
      </c>
      <c r="BC31" s="6">
        <f t="shared" si="55"/>
        <v>14</v>
      </c>
      <c r="BD31" s="8">
        <f t="shared" si="56"/>
        <v>2</v>
      </c>
      <c r="BE31" s="361">
        <f t="shared" si="21"/>
        <v>2</v>
      </c>
      <c r="BF31" s="357"/>
      <c r="BG31" s="238"/>
    </row>
    <row r="32" spans="1:59" s="2" customFormat="1" ht="15.75" customHeight="1" x14ac:dyDescent="0.25">
      <c r="A32" s="365"/>
      <c r="B32" s="51" t="s">
        <v>31</v>
      </c>
      <c r="C32" s="244"/>
      <c r="D32" s="102"/>
      <c r="E32" s="6" t="str">
        <f t="shared" si="22"/>
        <v/>
      </c>
      <c r="F32" s="102"/>
      <c r="G32" s="6" t="str">
        <f t="shared" si="23"/>
        <v/>
      </c>
      <c r="H32" s="102"/>
      <c r="I32" s="103"/>
      <c r="J32" s="56"/>
      <c r="K32" s="6" t="str">
        <f t="shared" si="24"/>
        <v/>
      </c>
      <c r="L32" s="55"/>
      <c r="M32" s="6" t="str">
        <f t="shared" si="25"/>
        <v/>
      </c>
      <c r="N32" s="55"/>
      <c r="O32" s="59"/>
      <c r="P32" s="55"/>
      <c r="Q32" s="6" t="str">
        <f t="shared" si="26"/>
        <v/>
      </c>
      <c r="R32" s="55"/>
      <c r="S32" s="6" t="str">
        <f t="shared" si="27"/>
        <v/>
      </c>
      <c r="T32" s="55"/>
      <c r="U32" s="58"/>
      <c r="V32" s="56"/>
      <c r="W32" s="6" t="str">
        <f t="shared" si="28"/>
        <v/>
      </c>
      <c r="X32" s="55"/>
      <c r="Y32" s="6" t="str">
        <f t="shared" si="29"/>
        <v/>
      </c>
      <c r="Z32" s="55"/>
      <c r="AA32" s="59"/>
      <c r="AB32" s="55"/>
      <c r="AC32" s="6" t="str">
        <f t="shared" si="30"/>
        <v/>
      </c>
      <c r="AD32" s="55"/>
      <c r="AE32" s="6" t="str">
        <f t="shared" si="31"/>
        <v/>
      </c>
      <c r="AF32" s="55"/>
      <c r="AG32" s="58"/>
      <c r="AH32" s="56"/>
      <c r="AI32" s="6" t="str">
        <f t="shared" si="41"/>
        <v/>
      </c>
      <c r="AJ32" s="55"/>
      <c r="AK32" s="6" t="str">
        <f t="shared" si="42"/>
        <v/>
      </c>
      <c r="AL32" s="245"/>
      <c r="AM32" s="59"/>
      <c r="AN32" s="56"/>
      <c r="AO32" s="6" t="str">
        <f t="shared" si="32"/>
        <v/>
      </c>
      <c r="AP32" s="57"/>
      <c r="AQ32" s="6" t="str">
        <f t="shared" si="33"/>
        <v/>
      </c>
      <c r="AR32" s="57"/>
      <c r="AS32" s="60"/>
      <c r="AT32" s="55"/>
      <c r="AU32" s="6" t="str">
        <f t="shared" si="34"/>
        <v/>
      </c>
      <c r="AV32" s="55"/>
      <c r="AW32" s="6" t="str">
        <f t="shared" si="35"/>
        <v/>
      </c>
      <c r="AX32" s="55"/>
      <c r="AY32" s="55"/>
      <c r="AZ32" s="7" t="str">
        <f t="shared" si="54"/>
        <v/>
      </c>
      <c r="BA32" s="6" t="str">
        <f t="shared" ref="BA32" si="58">IF((D32+J32+P32+V32+AB32+AH32+AN32+AT32)*14=0,"",(D32+J32+P32+V32+AB32+AH32+AN32+AT32)*14)</f>
        <v/>
      </c>
      <c r="BB32" s="8" t="str">
        <f t="shared" si="57"/>
        <v/>
      </c>
      <c r="BC32" s="6" t="str">
        <f t="shared" si="55"/>
        <v/>
      </c>
      <c r="BD32" s="8" t="str">
        <f t="shared" si="56"/>
        <v/>
      </c>
      <c r="BE32" s="361" t="str">
        <f t="shared" si="21"/>
        <v/>
      </c>
      <c r="BF32" s="360"/>
      <c r="BG32" s="238"/>
    </row>
    <row r="33" spans="1:59" s="121" customFormat="1" ht="15.75" customHeight="1" thickBot="1" x14ac:dyDescent="0.35">
      <c r="A33" s="183"/>
      <c r="B33" s="11"/>
      <c r="C33" s="366" t="s">
        <v>51</v>
      </c>
      <c r="D33" s="348">
        <f>SUM(D12:D32)</f>
        <v>0</v>
      </c>
      <c r="E33" s="132">
        <f>SUM(E12:E32)</f>
        <v>0</v>
      </c>
      <c r="F33" s="132">
        <f>SUM(F12:F32)</f>
        <v>0</v>
      </c>
      <c r="G33" s="132">
        <f>SUM(G12:G32)</f>
        <v>0</v>
      </c>
      <c r="H33" s="132">
        <f>SUM(H12:H32)</f>
        <v>0</v>
      </c>
      <c r="I33" s="190" t="s">
        <v>17</v>
      </c>
      <c r="J33" s="132">
        <f>SUM(J12:J32)</f>
        <v>0</v>
      </c>
      <c r="K33" s="132">
        <f>SUM(K12:K32)</f>
        <v>0</v>
      </c>
      <c r="L33" s="132">
        <f>SUM(L12:L32)</f>
        <v>0</v>
      </c>
      <c r="M33" s="132">
        <f>SUM(M12:M32)</f>
        <v>0</v>
      </c>
      <c r="N33" s="132">
        <f>SUM(N12:N32)</f>
        <v>0</v>
      </c>
      <c r="O33" s="190" t="s">
        <v>17</v>
      </c>
      <c r="P33" s="132">
        <f>SUM(P12:P32)</f>
        <v>0</v>
      </c>
      <c r="Q33" s="132">
        <f>SUM(Q12:Q32)</f>
        <v>0</v>
      </c>
      <c r="R33" s="132">
        <f>SUM(R12:R32)</f>
        <v>0</v>
      </c>
      <c r="S33" s="132">
        <f>SUM(S12:S32)</f>
        <v>0</v>
      </c>
      <c r="T33" s="132">
        <f>SUM(T12:T32)</f>
        <v>0</v>
      </c>
      <c r="U33" s="190" t="s">
        <v>17</v>
      </c>
      <c r="V33" s="132">
        <f>SUM(V12:V32)</f>
        <v>0</v>
      </c>
      <c r="W33" s="132">
        <f>SUM(W12:W32)</f>
        <v>0</v>
      </c>
      <c r="X33" s="132">
        <f>SUM(X12:X32)</f>
        <v>0</v>
      </c>
      <c r="Y33" s="132">
        <f>SUM(Y12:Y32)</f>
        <v>0</v>
      </c>
      <c r="Z33" s="132">
        <f>SUM(Z12:Z32)</f>
        <v>0</v>
      </c>
      <c r="AA33" s="190" t="s">
        <v>17</v>
      </c>
      <c r="AB33" s="132">
        <f>SUM(AB12:AB32)</f>
        <v>13</v>
      </c>
      <c r="AC33" s="132">
        <f>SUM(AC12:AC32)</f>
        <v>182</v>
      </c>
      <c r="AD33" s="132">
        <f>SUM(AD12:AD32)</f>
        <v>10</v>
      </c>
      <c r="AE33" s="132">
        <f>SUM(AE12:AE32)</f>
        <v>140</v>
      </c>
      <c r="AF33" s="132">
        <f>SUM(AF12:AF32)</f>
        <v>23</v>
      </c>
      <c r="AG33" s="190" t="s">
        <v>17</v>
      </c>
      <c r="AH33" s="132">
        <f>SUM(AH12:AH32)</f>
        <v>12</v>
      </c>
      <c r="AI33" s="132">
        <f>SUM(AI12:AI32)</f>
        <v>168</v>
      </c>
      <c r="AJ33" s="132">
        <f>SUM(AJ12:AJ32)</f>
        <v>11</v>
      </c>
      <c r="AK33" s="132">
        <f>SUM(AK12:AK32)</f>
        <v>154</v>
      </c>
      <c r="AL33" s="132">
        <f>SUM(AL12:AL32)</f>
        <v>25</v>
      </c>
      <c r="AM33" s="190" t="s">
        <v>17</v>
      </c>
      <c r="AN33" s="132">
        <f>SUM(AN12:AN32)</f>
        <v>15</v>
      </c>
      <c r="AO33" s="132">
        <f>SUM(AO12:AO32)</f>
        <v>210</v>
      </c>
      <c r="AP33" s="132">
        <f>SUM(AP12:AP32)</f>
        <v>14</v>
      </c>
      <c r="AQ33" s="132">
        <f>SUM(AQ12:AQ32)</f>
        <v>196</v>
      </c>
      <c r="AR33" s="132">
        <f>SUM(AR12:AR32)</f>
        <v>31</v>
      </c>
      <c r="AS33" s="190" t="s">
        <v>17</v>
      </c>
      <c r="AT33" s="132">
        <f>SUM(AT12:AT32)</f>
        <v>0</v>
      </c>
      <c r="AU33" s="132">
        <f>SUM(AU12:AU32)</f>
        <v>0</v>
      </c>
      <c r="AV33" s="132">
        <f>SUM(AV12:AV32)</f>
        <v>38</v>
      </c>
      <c r="AW33" s="132">
        <f>SUM(AW12:AW32)</f>
        <v>532</v>
      </c>
      <c r="AX33" s="132">
        <f>SUM(AX12:AX32)</f>
        <v>17</v>
      </c>
      <c r="AY33" s="349" t="s">
        <v>17</v>
      </c>
      <c r="AZ33" s="348">
        <f t="shared" ref="AZ33:BE33" si="59">SUM(AZ12:AZ32)</f>
        <v>40</v>
      </c>
      <c r="BA33" s="132">
        <f t="shared" si="59"/>
        <v>560</v>
      </c>
      <c r="BB33" s="132">
        <f t="shared" si="59"/>
        <v>73</v>
      </c>
      <c r="BC33" s="132">
        <f t="shared" si="59"/>
        <v>1022</v>
      </c>
      <c r="BD33" s="132">
        <f t="shared" si="59"/>
        <v>96</v>
      </c>
      <c r="BE33" s="362">
        <f t="shared" si="59"/>
        <v>113</v>
      </c>
      <c r="BF33" s="360"/>
      <c r="BG33" s="238"/>
    </row>
    <row r="34" spans="1:59" s="121" customFormat="1" ht="15.75" customHeight="1" thickBot="1" x14ac:dyDescent="0.35">
      <c r="A34" s="171"/>
      <c r="B34" s="172"/>
      <c r="C34" s="119" t="s">
        <v>41</v>
      </c>
      <c r="D34" s="120">
        <f>D10+D33</f>
        <v>0</v>
      </c>
      <c r="E34" s="120">
        <f>E10+E33</f>
        <v>0</v>
      </c>
      <c r="F34" s="120">
        <f>F10+F33</f>
        <v>30</v>
      </c>
      <c r="G34" s="120">
        <f>G10+G33</f>
        <v>600</v>
      </c>
      <c r="H34" s="120">
        <f>H10+H33</f>
        <v>27</v>
      </c>
      <c r="I34" s="191" t="s">
        <v>17</v>
      </c>
      <c r="J34" s="120">
        <f>J10+J33</f>
        <v>16</v>
      </c>
      <c r="K34" s="120">
        <f>K10+K33</f>
        <v>224</v>
      </c>
      <c r="L34" s="120">
        <f>L10+L33</f>
        <v>17</v>
      </c>
      <c r="M34" s="120">
        <f>M10+M33</f>
        <v>238</v>
      </c>
      <c r="N34" s="120">
        <f>N10+N33</f>
        <v>27</v>
      </c>
      <c r="O34" s="191" t="s">
        <v>17</v>
      </c>
      <c r="P34" s="120">
        <f>P10+P33</f>
        <v>10</v>
      </c>
      <c r="Q34" s="120">
        <f>Q10+Q33</f>
        <v>140</v>
      </c>
      <c r="R34" s="120">
        <f>R10+R33</f>
        <v>21</v>
      </c>
      <c r="S34" s="120">
        <f>S10+S33</f>
        <v>304</v>
      </c>
      <c r="T34" s="120">
        <f>T10+T33</f>
        <v>31</v>
      </c>
      <c r="U34" s="191" t="s">
        <v>17</v>
      </c>
      <c r="V34" s="120">
        <f>V10+V33</f>
        <v>14</v>
      </c>
      <c r="W34" s="120">
        <f>W10+W33</f>
        <v>196</v>
      </c>
      <c r="X34" s="120">
        <f>X10+X33</f>
        <v>18</v>
      </c>
      <c r="Y34" s="120">
        <f>Y10+Y33</f>
        <v>252</v>
      </c>
      <c r="Z34" s="120">
        <f>Z10+Z33</f>
        <v>33</v>
      </c>
      <c r="AA34" s="191" t="s">
        <v>17</v>
      </c>
      <c r="AB34" s="120">
        <f>AB10+AB33</f>
        <v>16</v>
      </c>
      <c r="AC34" s="120">
        <f>AC10+AC33</f>
        <v>224</v>
      </c>
      <c r="AD34" s="120">
        <f>AD10+AD33</f>
        <v>16</v>
      </c>
      <c r="AE34" s="120">
        <f>AE10+AE33</f>
        <v>224</v>
      </c>
      <c r="AF34" s="120">
        <f>AF10+AF33</f>
        <v>31</v>
      </c>
      <c r="AG34" s="191" t="s">
        <v>17</v>
      </c>
      <c r="AH34" s="120">
        <f>AH10+AH33</f>
        <v>14</v>
      </c>
      <c r="AI34" s="120">
        <f>AI10+AI33</f>
        <v>196</v>
      </c>
      <c r="AJ34" s="120">
        <f>AJ10+AJ33</f>
        <v>15</v>
      </c>
      <c r="AK34" s="120">
        <f>AK10+AK33</f>
        <v>210</v>
      </c>
      <c r="AL34" s="120">
        <f>AL10+AL33</f>
        <v>31</v>
      </c>
      <c r="AM34" s="191" t="s">
        <v>17</v>
      </c>
      <c r="AN34" s="120">
        <f>AN10+AN33</f>
        <v>15</v>
      </c>
      <c r="AO34" s="120">
        <f>AO10+AO33</f>
        <v>210</v>
      </c>
      <c r="AP34" s="120">
        <f>AP10+AP33</f>
        <v>16</v>
      </c>
      <c r="AQ34" s="120">
        <f>AQ10+AQ33</f>
        <v>224</v>
      </c>
      <c r="AR34" s="120">
        <f>AR10+AR33</f>
        <v>33</v>
      </c>
      <c r="AS34" s="191" t="s">
        <v>17</v>
      </c>
      <c r="AT34" s="120">
        <f>AT10+AT33</f>
        <v>0</v>
      </c>
      <c r="AU34" s="120">
        <f>AU10+AU33</f>
        <v>0</v>
      </c>
      <c r="AV34" s="120">
        <f>AV10+AV33</f>
        <v>40</v>
      </c>
      <c r="AW34" s="120">
        <f>AW10+AW33</f>
        <v>560</v>
      </c>
      <c r="AX34" s="120">
        <f>AX10+AX33</f>
        <v>27</v>
      </c>
      <c r="AY34" s="191" t="s">
        <v>17</v>
      </c>
      <c r="AZ34" s="133">
        <f t="shared" ref="AZ34:BE34" si="60">AZ10+AZ33</f>
        <v>85</v>
      </c>
      <c r="BA34" s="133">
        <f t="shared" si="60"/>
        <v>1190</v>
      </c>
      <c r="BB34" s="133">
        <f t="shared" si="60"/>
        <v>173</v>
      </c>
      <c r="BC34" s="133">
        <f t="shared" si="60"/>
        <v>2422</v>
      </c>
      <c r="BD34" s="133">
        <f t="shared" si="60"/>
        <v>240</v>
      </c>
      <c r="BE34" s="352">
        <f t="shared" si="60"/>
        <v>256</v>
      </c>
      <c r="BF34" s="360"/>
      <c r="BG34" s="238"/>
    </row>
    <row r="35" spans="1:59" ht="15.75" customHeight="1" x14ac:dyDescent="0.3">
      <c r="A35" s="134"/>
      <c r="B35" s="135"/>
      <c r="C35" s="367" t="s">
        <v>16</v>
      </c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  <c r="AW35" s="456"/>
      <c r="AX35" s="456"/>
      <c r="AY35" s="538"/>
      <c r="AZ35" s="456"/>
      <c r="BA35" s="456"/>
      <c r="BB35" s="456"/>
      <c r="BC35" s="456"/>
      <c r="BD35" s="456"/>
      <c r="BE35" s="536"/>
      <c r="BF35" s="353"/>
      <c r="BG35" s="184"/>
    </row>
    <row r="36" spans="1:59" s="95" customFormat="1" ht="15.75" customHeight="1" x14ac:dyDescent="0.25">
      <c r="A36" s="365" t="s">
        <v>368</v>
      </c>
      <c r="B36" s="53" t="s">
        <v>15</v>
      </c>
      <c r="C36" s="244" t="s">
        <v>404</v>
      </c>
      <c r="D36" s="102"/>
      <c r="E36" s="6" t="str">
        <f>IF(D36*14=0,"",D36*14)</f>
        <v/>
      </c>
      <c r="F36" s="102"/>
      <c r="G36" s="6" t="str">
        <f>IF(F36*14=0,"",F36*14)</f>
        <v/>
      </c>
      <c r="H36" s="102"/>
      <c r="I36" s="103"/>
      <c r="J36" s="56"/>
      <c r="K36" s="6" t="str">
        <f>IF(J36*14=0,"",J36*14)</f>
        <v/>
      </c>
      <c r="L36" s="55"/>
      <c r="M36" s="6" t="str">
        <f>IF(L36*14=0,"",L36*14)</f>
        <v/>
      </c>
      <c r="N36" s="55"/>
      <c r="O36" s="59"/>
      <c r="P36" s="55"/>
      <c r="Q36" s="6" t="str">
        <f>IF(P36*14=0,"",P36*14)</f>
        <v/>
      </c>
      <c r="R36" s="55"/>
      <c r="S36" s="6" t="str">
        <f>IF(R36*14=0,"",R36*14)</f>
        <v/>
      </c>
      <c r="T36" s="55"/>
      <c r="U36" s="58"/>
      <c r="V36" s="56"/>
      <c r="W36" s="6" t="str">
        <f>IF(V36*14=0,"",V36*14)</f>
        <v/>
      </c>
      <c r="X36" s="55"/>
      <c r="Y36" s="6" t="str">
        <f>IF(X36*14=0,"",X36*14)</f>
        <v/>
      </c>
      <c r="Z36" s="55"/>
      <c r="AA36" s="59"/>
      <c r="AB36" s="55"/>
      <c r="AC36" s="6" t="str">
        <f>IF(AB36*14=0,"",AB36*14)</f>
        <v/>
      </c>
      <c r="AD36" s="55"/>
      <c r="AE36" s="6" t="str">
        <f>IF(AD36*14=0,"",AD36*14)</f>
        <v/>
      </c>
      <c r="AF36" s="55"/>
      <c r="AG36" s="58"/>
      <c r="AH36" s="56"/>
      <c r="AI36" s="6" t="str">
        <f>IF(AH36*14=0,"",AH36*14)</f>
        <v/>
      </c>
      <c r="AJ36" s="55"/>
      <c r="AK36" s="6" t="str">
        <f>IF(AJ36*14=0,"",AJ36*14)</f>
        <v/>
      </c>
      <c r="AL36" s="55"/>
      <c r="AM36" s="59"/>
      <c r="AN36" s="56"/>
      <c r="AO36" s="6" t="str">
        <f>IF(AN36*14=0,"",AN36*14)</f>
        <v/>
      </c>
      <c r="AP36" s="57"/>
      <c r="AQ36" s="6" t="str">
        <f>IF(AP36*14=0,"",AP36*14)</f>
        <v/>
      </c>
      <c r="AR36" s="57"/>
      <c r="AS36" s="60"/>
      <c r="AT36" s="55"/>
      <c r="AU36" s="6" t="str">
        <f>IF(AT36*14=0,"",AT36*14)</f>
        <v/>
      </c>
      <c r="AV36" s="55"/>
      <c r="AW36" s="6" t="str">
        <f>IF(AV36*14=0,"",AV36*14)</f>
        <v/>
      </c>
      <c r="AX36" s="55"/>
      <c r="AY36" s="55"/>
      <c r="AZ36" s="7" t="str">
        <f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9" t="str">
        <f>IF(D36+F36+L36+J36+P36+R36+V36+X36+AB36+AD36+AH36+AJ36+AN36+AP36+AT36+AV36=0,"",D36+F36+L36+J36+P36+R36+V36+X36+AB36+AD36+AH36+AJ36+AN36+AP36+AT36+AV36)</f>
        <v/>
      </c>
      <c r="BF36" s="354" t="s">
        <v>183</v>
      </c>
      <c r="BG36" s="246" t="s">
        <v>91</v>
      </c>
    </row>
    <row r="37" spans="1:59" s="95" customFormat="1" ht="15.75" customHeight="1" x14ac:dyDescent="0.25">
      <c r="A37" s="365" t="s">
        <v>369</v>
      </c>
      <c r="B37" s="53" t="s">
        <v>15</v>
      </c>
      <c r="C37" s="244" t="s">
        <v>405</v>
      </c>
      <c r="D37" s="102"/>
      <c r="E37" s="6" t="str">
        <f>IF(D37*14=0,"",D37*14)</f>
        <v/>
      </c>
      <c r="F37" s="102"/>
      <c r="G37" s="6" t="str">
        <f>IF(F37*14=0,"",F37*14)</f>
        <v/>
      </c>
      <c r="H37" s="102"/>
      <c r="I37" s="103"/>
      <c r="J37" s="56"/>
      <c r="K37" s="6" t="str">
        <f>IF(J37*14=0,"",J37*14)</f>
        <v/>
      </c>
      <c r="L37" s="55"/>
      <c r="M37" s="6" t="str">
        <f>IF(L37*14=0,"",L37*14)</f>
        <v/>
      </c>
      <c r="N37" s="55"/>
      <c r="O37" s="59"/>
      <c r="P37" s="55"/>
      <c r="Q37" s="6" t="str">
        <f>IF(P37*14=0,"",P37*14)</f>
        <v/>
      </c>
      <c r="R37" s="55"/>
      <c r="S37" s="6" t="str">
        <f>IF(R37*14=0,"",R37*14)</f>
        <v/>
      </c>
      <c r="T37" s="55"/>
      <c r="U37" s="58"/>
      <c r="V37" s="56"/>
      <c r="W37" s="6" t="str">
        <f>IF(V37*14=0,"",V37*14)</f>
        <v/>
      </c>
      <c r="X37" s="55"/>
      <c r="Y37" s="6" t="str">
        <f>IF(X37*14=0,"",X37*14)</f>
        <v/>
      </c>
      <c r="Z37" s="55"/>
      <c r="AA37" s="59"/>
      <c r="AB37" s="55"/>
      <c r="AC37" s="6" t="str">
        <f>IF(AB37*14=0,"",AB37*14)</f>
        <v/>
      </c>
      <c r="AD37" s="55"/>
      <c r="AE37" s="6" t="str">
        <f>IF(AD37*14=0,"",AD37*14)</f>
        <v/>
      </c>
      <c r="AF37" s="55"/>
      <c r="AG37" s="58"/>
      <c r="AH37" s="56"/>
      <c r="AI37" s="6" t="str">
        <f>IF(AH37*14=0,"",AH37*14)</f>
        <v/>
      </c>
      <c r="AJ37" s="55"/>
      <c r="AK37" s="6" t="str">
        <f>IF(AJ37*14=0,"",AJ37*14)</f>
        <v/>
      </c>
      <c r="AL37" s="55"/>
      <c r="AM37" s="59"/>
      <c r="AN37" s="56"/>
      <c r="AO37" s="6" t="str">
        <f>IF(AN37*14=0,"",AN37*14)</f>
        <v/>
      </c>
      <c r="AP37" s="57"/>
      <c r="AQ37" s="6" t="str">
        <f>IF(AP37*14=0,"",AP37*14)</f>
        <v/>
      </c>
      <c r="AR37" s="57"/>
      <c r="AS37" s="60"/>
      <c r="AT37" s="55"/>
      <c r="AU37" s="6" t="str">
        <f>IF(AT37*14=0,"",AT37*14)</f>
        <v/>
      </c>
      <c r="AV37" s="55"/>
      <c r="AW37" s="6" t="str">
        <f>IF(AV37*14=0,"",AV37*14)</f>
        <v/>
      </c>
      <c r="AX37" s="55"/>
      <c r="AY37" s="55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1" t="s">
        <v>17</v>
      </c>
      <c r="BE37" s="9" t="str">
        <f>IF(D37+F37+L37+J37+P37+R37+V37+X37+AB37+AD37+AH37+AJ37+AN37+AP37+AT37+AV37=0,"",D37+F37+L37+J37+P37+R37+V37+X37+AB37+AD37+AH37+AJ37+AN37+AP37+AT37+AV37)</f>
        <v/>
      </c>
      <c r="BF37" s="354" t="s">
        <v>183</v>
      </c>
      <c r="BG37" s="246" t="s">
        <v>92</v>
      </c>
    </row>
    <row r="38" spans="1:59" s="95" customFormat="1" ht="15.75" customHeight="1" thickBot="1" x14ac:dyDescent="0.3">
      <c r="A38" s="365"/>
      <c r="B38" s="53" t="s">
        <v>15</v>
      </c>
      <c r="C38" s="52"/>
      <c r="D38" s="102"/>
      <c r="E38" s="6" t="str">
        <f>IF(D38*14=0,"",D38*14)</f>
        <v/>
      </c>
      <c r="F38" s="102"/>
      <c r="G38" s="6" t="str">
        <f>IF(F38*14=0,"",F38*14)</f>
        <v/>
      </c>
      <c r="H38" s="102"/>
      <c r="I38" s="103"/>
      <c r="J38" s="56"/>
      <c r="K38" s="6" t="str">
        <f>IF(J38*14=0,"",J38*14)</f>
        <v/>
      </c>
      <c r="L38" s="55"/>
      <c r="M38" s="6" t="str">
        <f>IF(L38*14=0,"",L38*14)</f>
        <v/>
      </c>
      <c r="N38" s="55"/>
      <c r="O38" s="59"/>
      <c r="P38" s="55"/>
      <c r="Q38" s="6" t="str">
        <f>IF(P38*14=0,"",P38*14)</f>
        <v/>
      </c>
      <c r="R38" s="55"/>
      <c r="S38" s="6" t="str">
        <f>IF(R38*14=0,"",R38*14)</f>
        <v/>
      </c>
      <c r="T38" s="55"/>
      <c r="U38" s="58"/>
      <c r="V38" s="56"/>
      <c r="W38" s="6" t="str">
        <f>IF(V38*14=0,"",V38*14)</f>
        <v/>
      </c>
      <c r="X38" s="55"/>
      <c r="Y38" s="6" t="str">
        <f>IF(X38*14=0,"",X38*14)</f>
        <v/>
      </c>
      <c r="Z38" s="55"/>
      <c r="AA38" s="59"/>
      <c r="AB38" s="55"/>
      <c r="AC38" s="6" t="str">
        <f>IF(AB38*14=0,"",AB38*14)</f>
        <v/>
      </c>
      <c r="AD38" s="55"/>
      <c r="AE38" s="6" t="str">
        <f>IF(AD38*14=0,"",AD38*14)</f>
        <v/>
      </c>
      <c r="AF38" s="55"/>
      <c r="AG38" s="58"/>
      <c r="AH38" s="56"/>
      <c r="AI38" s="6" t="str">
        <f>IF(AH38*14=0,"",AH38*14)</f>
        <v/>
      </c>
      <c r="AJ38" s="55"/>
      <c r="AK38" s="6" t="str">
        <f>IF(AJ38*14=0,"",AJ38*14)</f>
        <v/>
      </c>
      <c r="AL38" s="55"/>
      <c r="AM38" s="59"/>
      <c r="AN38" s="56"/>
      <c r="AO38" s="6" t="str">
        <f>IF(AN38*14=0,"",AN38*14)</f>
        <v/>
      </c>
      <c r="AP38" s="57"/>
      <c r="AQ38" s="6" t="str">
        <f>IF(AP38*14=0,"",AP38*14)</f>
        <v/>
      </c>
      <c r="AR38" s="57"/>
      <c r="AS38" s="60"/>
      <c r="AT38" s="55"/>
      <c r="AU38" s="6" t="str">
        <f>IF(AT38*14=0,"",AT38*14)</f>
        <v/>
      </c>
      <c r="AV38" s="55"/>
      <c r="AW38" s="6" t="str">
        <f>IF(AV38*14=0,"",AV38*14)</f>
        <v/>
      </c>
      <c r="AX38" s="55"/>
      <c r="AY38" s="55"/>
      <c r="AZ38" s="7" t="str">
        <f>IF(D38+J38+P38+V38+AB38+AH38+AN38+AT38=0,"",D38+J38+P38+V38+AB38+AH38+AN38+AT38)</f>
        <v/>
      </c>
      <c r="BA38" s="16" t="str">
        <f>IF((P38+V38+AB38+AH38+AN38+AT38)*14=0,"",(P38+V38+AB38+AH38+AN38+AT38)*14)</f>
        <v/>
      </c>
      <c r="BB38" s="8" t="str">
        <f>IF(F38+L38+R38+X38+AD38+AJ38+AP38+AV38=0,"",F38+L38+R38+X38+AD38+AJ38+AP38+AV38)</f>
        <v/>
      </c>
      <c r="BC38" s="16" t="str">
        <f>IF((L38+F38+R38+X38+AD38+AJ38+AP38+AV38)*14=0,"",(L38+F38+R38+X38+AD38+AJ38+AP38+AV38)*14)</f>
        <v/>
      </c>
      <c r="BD38" s="61" t="s">
        <v>17</v>
      </c>
      <c r="BE38" s="9" t="str">
        <f>IF(D38+F38+L38+J38+P38+R38+V38+X38+AB38+AD38+AH38+AJ38+AN38+AP38+AT38+AV38=0,"",D38+F38+L38+J38+P38+R38+V38+X38+AB38+AD38+AH38+AJ38+AN38+AP38+AT38+AV38)</f>
        <v/>
      </c>
      <c r="BF38" s="354"/>
      <c r="BG38" s="246"/>
    </row>
    <row r="39" spans="1:59" ht="15.75" customHeight="1" thickBot="1" x14ac:dyDescent="0.35">
      <c r="A39" s="137"/>
      <c r="B39" s="138"/>
      <c r="C39" s="139" t="s">
        <v>18</v>
      </c>
      <c r="D39" s="140">
        <f>SUM(D36:D38)</f>
        <v>0</v>
      </c>
      <c r="E39" s="141" t="str">
        <f>IF(D39*14=0,"",D39*14)</f>
        <v/>
      </c>
      <c r="F39" s="142">
        <f>SUM(F36:F38)</f>
        <v>0</v>
      </c>
      <c r="G39" s="141" t="str">
        <f>IF(F39*14=0,"",F39*14)</f>
        <v/>
      </c>
      <c r="H39" s="143" t="s">
        <v>17</v>
      </c>
      <c r="I39" s="144" t="s">
        <v>17</v>
      </c>
      <c r="J39" s="145">
        <f>SUM(J36:J38)</f>
        <v>0</v>
      </c>
      <c r="K39" s="141" t="str">
        <f>IF(J39*14=0,"",J39*14)</f>
        <v/>
      </c>
      <c r="L39" s="142">
        <f>SUM(L36:L38)</f>
        <v>0</v>
      </c>
      <c r="M39" s="141" t="str">
        <f>IF(L39*14=0,"",L39*14)</f>
        <v/>
      </c>
      <c r="N39" s="143" t="s">
        <v>17</v>
      </c>
      <c r="O39" s="144" t="s">
        <v>17</v>
      </c>
      <c r="P39" s="140">
        <f>SUM(P36:P38)</f>
        <v>0</v>
      </c>
      <c r="Q39" s="141" t="str">
        <f>IF(P39*14=0,"",P39*14)</f>
        <v/>
      </c>
      <c r="R39" s="142">
        <f>SUM(R36:R38)</f>
        <v>0</v>
      </c>
      <c r="S39" s="141" t="str">
        <f>IF(R39*14=0,"",R39*14)</f>
        <v/>
      </c>
      <c r="T39" s="146" t="s">
        <v>17</v>
      </c>
      <c r="U39" s="144" t="s">
        <v>17</v>
      </c>
      <c r="V39" s="145">
        <f>SUM(V36:V38)</f>
        <v>0</v>
      </c>
      <c r="W39" s="141" t="str">
        <f>IF(V39*14=0,"",V39*14)</f>
        <v/>
      </c>
      <c r="X39" s="142">
        <f>SUM(X36:X38)</f>
        <v>0</v>
      </c>
      <c r="Y39" s="141" t="str">
        <f>IF(X39*14=0,"",X39*14)</f>
        <v/>
      </c>
      <c r="Z39" s="143" t="s">
        <v>17</v>
      </c>
      <c r="AA39" s="144" t="s">
        <v>17</v>
      </c>
      <c r="AB39" s="140">
        <f>SUM(AB36:AB38)</f>
        <v>0</v>
      </c>
      <c r="AC39" s="141" t="str">
        <f>IF(AB39*14=0,"",AB39*14)</f>
        <v/>
      </c>
      <c r="AD39" s="142">
        <f>SUM(AD36:AD38)</f>
        <v>0</v>
      </c>
      <c r="AE39" s="141" t="str">
        <f>IF(AD39*14=0,"",AD39*14)</f>
        <v/>
      </c>
      <c r="AF39" s="143" t="s">
        <v>17</v>
      </c>
      <c r="AG39" s="144" t="s">
        <v>17</v>
      </c>
      <c r="AH39" s="145">
        <f>SUM(AH36:AH38)</f>
        <v>0</v>
      </c>
      <c r="AI39" s="141" t="str">
        <f>IF(AH39*14=0,"",AH39*14)</f>
        <v/>
      </c>
      <c r="AJ39" s="142">
        <f>SUM(AJ36:AJ38)</f>
        <v>0</v>
      </c>
      <c r="AK39" s="141" t="str">
        <f>IF(AJ39*14=0,"",AJ39*14)</f>
        <v/>
      </c>
      <c r="AL39" s="143" t="s">
        <v>17</v>
      </c>
      <c r="AM39" s="144" t="s">
        <v>17</v>
      </c>
      <c r="AN39" s="140">
        <f>SUM(AN36:AN38)</f>
        <v>0</v>
      </c>
      <c r="AO39" s="141" t="str">
        <f>IF(AN39*14=0,"",AN39*14)</f>
        <v/>
      </c>
      <c r="AP39" s="142">
        <f>SUM(AP36:AP38)</f>
        <v>0</v>
      </c>
      <c r="AQ39" s="141" t="str">
        <f>IF(AP39*14=0,"",AP39*14)</f>
        <v/>
      </c>
      <c r="AR39" s="146" t="s">
        <v>17</v>
      </c>
      <c r="AS39" s="144" t="s">
        <v>17</v>
      </c>
      <c r="AT39" s="145">
        <f>SUM(AT36:AT38)</f>
        <v>0</v>
      </c>
      <c r="AU39" s="141" t="str">
        <f>IF(AT39*14=0,"",AT39*14)</f>
        <v/>
      </c>
      <c r="AV39" s="142">
        <f>SUM(AV36:AV38)</f>
        <v>0</v>
      </c>
      <c r="AW39" s="141" t="str">
        <f>IF(AV39*14=0,"",AV39*14)</f>
        <v/>
      </c>
      <c r="AX39" s="143" t="s">
        <v>17</v>
      </c>
      <c r="AY39" s="144" t="s">
        <v>17</v>
      </c>
      <c r="AZ39" s="147" t="str">
        <f>IF(D39+J39+P39+V39=0,"",D39+J39+P39+V39)</f>
        <v/>
      </c>
      <c r="BA39" s="206" t="str">
        <f>IF((P39+V39+AB39+AH39+AN39+AT39)*14=0,"",(P39+V39+AB39+AH39+AN39+AT39)*14)</f>
        <v/>
      </c>
      <c r="BB39" s="363" t="str">
        <f>IF(F39+L39+R39+X39=0,"",F39+L39+R39+X39)</f>
        <v/>
      </c>
      <c r="BC39" s="364" t="str">
        <f>IF((L39+F39+R39+X39+AD39+AJ39+AP39+AV39)*14=0,"",(L39+F39+R39+X39+AD39+AJ39+AP39+AV39)*14)</f>
        <v/>
      </c>
      <c r="BD39" s="143" t="s">
        <v>17</v>
      </c>
      <c r="BE39" s="358" t="s">
        <v>40</v>
      </c>
      <c r="BF39" s="360"/>
      <c r="BG39" s="238"/>
    </row>
    <row r="40" spans="1:59" ht="15.75" customHeight="1" thickBot="1" x14ac:dyDescent="0.35">
      <c r="A40" s="149"/>
      <c r="B40" s="150"/>
      <c r="C40" s="151" t="s">
        <v>42</v>
      </c>
      <c r="D40" s="152">
        <f>D34+D39</f>
        <v>0</v>
      </c>
      <c r="E40" s="153" t="str">
        <f>IF(D40*14=0,"",D40*14)</f>
        <v/>
      </c>
      <c r="F40" s="154">
        <f>F34+F39</f>
        <v>30</v>
      </c>
      <c r="G40" s="153">
        <f>IF(F40*14=0,"",F40*14)</f>
        <v>420</v>
      </c>
      <c r="H40" s="155" t="s">
        <v>17</v>
      </c>
      <c r="I40" s="156" t="s">
        <v>17</v>
      </c>
      <c r="J40" s="157">
        <f>J34+J39</f>
        <v>16</v>
      </c>
      <c r="K40" s="153">
        <f>IF(J40*14=0,"",J40*14)</f>
        <v>224</v>
      </c>
      <c r="L40" s="154">
        <f>L34+L39</f>
        <v>17</v>
      </c>
      <c r="M40" s="153">
        <f>IF(L40*14=0,"",L40*14)</f>
        <v>238</v>
      </c>
      <c r="N40" s="155" t="s">
        <v>17</v>
      </c>
      <c r="O40" s="156" t="s">
        <v>17</v>
      </c>
      <c r="P40" s="152">
        <f>P34+P39</f>
        <v>10</v>
      </c>
      <c r="Q40" s="153">
        <f>IF(P40*14=0,"",P40*14)</f>
        <v>140</v>
      </c>
      <c r="R40" s="154">
        <f>R34+R39</f>
        <v>21</v>
      </c>
      <c r="S40" s="153">
        <f>IF(R40*14=0,"",R40*14)</f>
        <v>294</v>
      </c>
      <c r="T40" s="158" t="s">
        <v>17</v>
      </c>
      <c r="U40" s="156" t="s">
        <v>17</v>
      </c>
      <c r="V40" s="157">
        <f>V34+V39</f>
        <v>14</v>
      </c>
      <c r="W40" s="153">
        <f>IF(V40*14=0,"",V40*14)</f>
        <v>196</v>
      </c>
      <c r="X40" s="154">
        <f>X34+X39</f>
        <v>18</v>
      </c>
      <c r="Y40" s="153">
        <f>IF(X40*14=0,"",X40*14)</f>
        <v>252</v>
      </c>
      <c r="Z40" s="155" t="s">
        <v>17</v>
      </c>
      <c r="AA40" s="156" t="s">
        <v>17</v>
      </c>
      <c r="AB40" s="152">
        <f>AB34+AB39</f>
        <v>16</v>
      </c>
      <c r="AC40" s="153">
        <f>IF(AB40*14=0,"",AB40*14)</f>
        <v>224</v>
      </c>
      <c r="AD40" s="154">
        <f>AD34+AD39</f>
        <v>16</v>
      </c>
      <c r="AE40" s="153">
        <f>IF(AD40*14=0,"",AD40*14)</f>
        <v>224</v>
      </c>
      <c r="AF40" s="155" t="s">
        <v>17</v>
      </c>
      <c r="AG40" s="156" t="s">
        <v>17</v>
      </c>
      <c r="AH40" s="157">
        <f>AH34+AH39</f>
        <v>14</v>
      </c>
      <c r="AI40" s="153">
        <f>IF(AH40*14=0,"",AH40*14)</f>
        <v>196</v>
      </c>
      <c r="AJ40" s="154">
        <f>AJ34+AJ39</f>
        <v>15</v>
      </c>
      <c r="AK40" s="153">
        <f>IF(AJ40*14=0,"",AJ40*14)</f>
        <v>210</v>
      </c>
      <c r="AL40" s="155" t="s">
        <v>17</v>
      </c>
      <c r="AM40" s="156" t="s">
        <v>17</v>
      </c>
      <c r="AN40" s="152">
        <f>AN34+AN39</f>
        <v>15</v>
      </c>
      <c r="AO40" s="153">
        <f>IF(AN40*14=0,"",AN40*14)</f>
        <v>210</v>
      </c>
      <c r="AP40" s="154">
        <f>AP34+AP39</f>
        <v>16</v>
      </c>
      <c r="AQ40" s="153">
        <f>IF(AP40*14=0,"",AP40*14)</f>
        <v>224</v>
      </c>
      <c r="AR40" s="158" t="s">
        <v>17</v>
      </c>
      <c r="AS40" s="156" t="s">
        <v>17</v>
      </c>
      <c r="AT40" s="157">
        <f>AT34+AT39</f>
        <v>0</v>
      </c>
      <c r="AU40" s="153" t="str">
        <f>IF(AT40*14=0,"",AT40*14)</f>
        <v/>
      </c>
      <c r="AV40" s="154">
        <f>AV34+AV39</f>
        <v>40</v>
      </c>
      <c r="AW40" s="153">
        <f>IF(AV40*14=0,"",AV40*14)</f>
        <v>560</v>
      </c>
      <c r="AX40" s="155" t="s">
        <v>17</v>
      </c>
      <c r="AY40" s="156" t="s">
        <v>17</v>
      </c>
      <c r="AZ40" s="373">
        <f>IF(D40+J40+P40+V40+AB40+AN40+AT40+AH40=0,"",D40+J40+P40+V40+AB40+AN40+AT40+AH40)</f>
        <v>85</v>
      </c>
      <c r="BA40" s="374">
        <f>IF((D40+J40+P40+V40+AB40+AH40+AN40+AT40)*14=0,"",(D40+J40+P40+V40+AB40+AH40+AN40+AT40)*14)</f>
        <v>1190</v>
      </c>
      <c r="BB40" s="375">
        <f>IF(F40+L40+R40+X40+AD40+AP40+AV40+AJ40=0,"",F40+L40+R40+X40+AD40+AP40+AV40+AJ40)</f>
        <v>173</v>
      </c>
      <c r="BC40" s="375">
        <f>IF(G40+M40+S40+Y40+AE40+AQ40+AW40+AK40=0,"",G40+M40+S40+Y40+AE40+AQ40+AW40+AK40)</f>
        <v>2422</v>
      </c>
      <c r="BD40" s="155" t="s">
        <v>17</v>
      </c>
      <c r="BE40" s="376" t="s">
        <v>40</v>
      </c>
      <c r="BF40" s="360"/>
      <c r="BG40" s="238"/>
    </row>
    <row r="41" spans="1:59" ht="15.75" customHeight="1" thickTop="1" x14ac:dyDescent="0.3">
      <c r="A41" s="159"/>
      <c r="B41" s="205"/>
      <c r="C41" s="160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471"/>
      <c r="AC41" s="471"/>
      <c r="AD41" s="471"/>
      <c r="AE41" s="471"/>
      <c r="AF41" s="471"/>
      <c r="AG41" s="471"/>
      <c r="AH41" s="471"/>
      <c r="AI41" s="471"/>
      <c r="AJ41" s="471"/>
      <c r="AK41" s="471"/>
      <c r="AL41" s="471"/>
      <c r="AM41" s="471"/>
      <c r="AN41" s="471"/>
      <c r="AO41" s="471"/>
      <c r="AP41" s="471"/>
      <c r="AQ41" s="471"/>
      <c r="AR41" s="471"/>
      <c r="AS41" s="471"/>
      <c r="AT41" s="471"/>
      <c r="AU41" s="471"/>
      <c r="AV41" s="471"/>
      <c r="AW41" s="471"/>
      <c r="AX41" s="471"/>
      <c r="AY41" s="539"/>
      <c r="AZ41" s="454"/>
      <c r="BA41" s="454"/>
      <c r="BB41" s="454"/>
      <c r="BC41" s="454"/>
      <c r="BD41" s="454"/>
      <c r="BE41" s="537"/>
      <c r="BF41" s="353"/>
      <c r="BG41" s="184"/>
    </row>
    <row r="42" spans="1:59" s="112" customFormat="1" ht="15.75" customHeight="1" x14ac:dyDescent="0.2">
      <c r="A42" s="531"/>
      <c r="B42" s="532"/>
      <c r="C42" s="532"/>
      <c r="D42" s="532"/>
      <c r="E42" s="532"/>
      <c r="F42" s="532"/>
      <c r="G42" s="532"/>
      <c r="H42" s="532"/>
      <c r="I42" s="532"/>
      <c r="J42" s="532"/>
      <c r="K42" s="532"/>
      <c r="L42" s="532"/>
      <c r="M42" s="532"/>
      <c r="N42" s="532"/>
      <c r="O42" s="532"/>
      <c r="P42" s="532"/>
      <c r="Q42" s="532"/>
      <c r="R42" s="532"/>
      <c r="S42" s="532"/>
      <c r="T42" s="532"/>
      <c r="U42" s="532"/>
      <c r="V42" s="532"/>
      <c r="W42" s="532"/>
      <c r="X42" s="532"/>
      <c r="Y42" s="532"/>
      <c r="Z42" s="532"/>
      <c r="AA42" s="533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161"/>
      <c r="BA42" s="162"/>
      <c r="BB42" s="162"/>
      <c r="BC42" s="162"/>
      <c r="BD42" s="162"/>
      <c r="BE42" s="163"/>
    </row>
    <row r="43" spans="1:59" s="112" customFormat="1" ht="15.75" customHeight="1" x14ac:dyDescent="0.2">
      <c r="A43" s="526" t="s">
        <v>20</v>
      </c>
      <c r="B43" s="527"/>
      <c r="C43" s="527"/>
      <c r="D43" s="527"/>
      <c r="E43" s="527"/>
      <c r="F43" s="527"/>
      <c r="G43" s="527"/>
      <c r="H43" s="527"/>
      <c r="I43" s="527"/>
      <c r="J43" s="527"/>
      <c r="K43" s="527"/>
      <c r="L43" s="527"/>
      <c r="M43" s="527"/>
      <c r="N43" s="527"/>
      <c r="O43" s="527"/>
      <c r="P43" s="527"/>
      <c r="Q43" s="527"/>
      <c r="R43" s="527"/>
      <c r="S43" s="527"/>
      <c r="T43" s="527"/>
      <c r="U43" s="527"/>
      <c r="V43" s="527"/>
      <c r="W43" s="527"/>
      <c r="X43" s="527"/>
      <c r="Y43" s="527"/>
      <c r="Z43" s="527"/>
      <c r="AA43" s="527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161"/>
      <c r="BA43" s="162"/>
      <c r="BB43" s="162"/>
      <c r="BC43" s="162"/>
      <c r="BD43" s="162"/>
      <c r="BE43" s="163"/>
    </row>
    <row r="44" spans="1:59" s="112" customFormat="1" ht="15.75" customHeight="1" x14ac:dyDescent="0.3">
      <c r="A44" s="164"/>
      <c r="B44" s="98"/>
      <c r="C44" s="165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5" t="str">
        <f t="shared" ref="BE44:BE56" si="61">IF(SUM(I44:AY44)=0,"",SUM(I44:AY44))</f>
        <v/>
      </c>
    </row>
    <row r="45" spans="1:59" s="112" customFormat="1" ht="15.75" customHeight="1" x14ac:dyDescent="0.3">
      <c r="A45" s="164"/>
      <c r="B45" s="98"/>
      <c r="C45" s="165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5" t="str">
        <f t="shared" si="61"/>
        <v/>
      </c>
    </row>
    <row r="46" spans="1:59" s="112" customFormat="1" ht="15.75" customHeight="1" x14ac:dyDescent="0.3">
      <c r="A46" s="164"/>
      <c r="B46" s="98"/>
      <c r="C46" s="165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3</v>
      </c>
      <c r="AH46" s="31"/>
      <c r="AI46" s="32"/>
      <c r="AJ46" s="32"/>
      <c r="AK46" s="32"/>
      <c r="AL46" s="8"/>
      <c r="AM46" s="33">
        <f>IF(COUNTIF(AM12:AM41,"ÉÉ")=0,"",COUNTIF(AM12:AM41,"ÉÉ"))</f>
        <v>4</v>
      </c>
      <c r="AN46" s="31"/>
      <c r="AO46" s="32"/>
      <c r="AP46" s="32"/>
      <c r="AQ46" s="32"/>
      <c r="AR46" s="8"/>
      <c r="AS46" s="33">
        <f>IF(COUNTIF(AS12:AS41,"ÉÉ")=0,"",COUNTIF(AS12:AS41,"ÉÉ"))</f>
        <v>2</v>
      </c>
      <c r="AT46" s="31"/>
      <c r="AU46" s="32"/>
      <c r="AV46" s="32"/>
      <c r="AW46" s="32"/>
      <c r="AX46" s="8"/>
      <c r="AY46" s="33" t="str">
        <f>IF(COUNTIF(AY12:AY41,"ÉÉ")=0,"",COUNTIF(AY12:AY41,"ÉÉ"))</f>
        <v/>
      </c>
      <c r="AZ46" s="34"/>
      <c r="BA46" s="32"/>
      <c r="BB46" s="32"/>
      <c r="BC46" s="32"/>
      <c r="BD46" s="8"/>
      <c r="BE46" s="85">
        <f t="shared" si="61"/>
        <v>9</v>
      </c>
    </row>
    <row r="47" spans="1:59" s="112" customFormat="1" ht="15.75" customHeight="1" x14ac:dyDescent="0.3">
      <c r="A47" s="164"/>
      <c r="B47" s="98"/>
      <c r="C47" s="165" t="s">
        <v>58</v>
      </c>
      <c r="D47" s="86"/>
      <c r="E47" s="87"/>
      <c r="F47" s="87"/>
      <c r="G47" s="87"/>
      <c r="H47" s="88"/>
      <c r="I47" s="33" t="str">
        <f>IF(COUNTIF(I12:I41,"ÉÉ(Z)")=0,"",COUNTIF(I12:I41,"ÉÉ(Z)"))</f>
        <v/>
      </c>
      <c r="J47" s="86"/>
      <c r="K47" s="87"/>
      <c r="L47" s="87"/>
      <c r="M47" s="87"/>
      <c r="N47" s="88"/>
      <c r="O47" s="33" t="str">
        <f>IF(COUNTIF(O12:O41,"ÉÉ(Z)")=0,"",COUNTIF(O12:O41,"ÉÉ(Z)"))</f>
        <v/>
      </c>
      <c r="P47" s="86"/>
      <c r="Q47" s="87"/>
      <c r="R47" s="87"/>
      <c r="S47" s="87"/>
      <c r="T47" s="88"/>
      <c r="U47" s="33" t="str">
        <f>IF(COUNTIF(U12:U41,"ÉÉ(Z)")=0,"",COUNTIF(U12:U41,"ÉÉ(Z)"))</f>
        <v/>
      </c>
      <c r="V47" s="86"/>
      <c r="W47" s="87"/>
      <c r="X47" s="87"/>
      <c r="Y47" s="87"/>
      <c r="Z47" s="88"/>
      <c r="AA47" s="33" t="str">
        <f>IF(COUNTIF(AA12:AA41,"ÉÉ(Z)")=0,"",COUNTIF(AA12:AA41,"ÉÉ(Z)"))</f>
        <v/>
      </c>
      <c r="AB47" s="86"/>
      <c r="AC47" s="87"/>
      <c r="AD47" s="87"/>
      <c r="AE47" s="87"/>
      <c r="AF47" s="88"/>
      <c r="AG47" s="33" t="str">
        <f>IF(COUNTIF(AG12:AG41,"ÉÉ(Z)")=0,"",COUNTIF(AG12:AG41,"ÉÉ(Z)"))</f>
        <v/>
      </c>
      <c r="AH47" s="86"/>
      <c r="AI47" s="87"/>
      <c r="AJ47" s="87"/>
      <c r="AK47" s="87"/>
      <c r="AL47" s="88"/>
      <c r="AM47" s="33" t="str">
        <f>IF(COUNTIF(AM12:AM41,"ÉÉ(Z)")=0,"",COUNTIF(AM12:AM41,"ÉÉ(Z)"))</f>
        <v/>
      </c>
      <c r="AN47" s="86"/>
      <c r="AO47" s="87"/>
      <c r="AP47" s="87"/>
      <c r="AQ47" s="87"/>
      <c r="AR47" s="88"/>
      <c r="AS47" s="33">
        <f>IF(COUNTIF(AS12:AS41,"ÉÉ(Z)")=0,"",COUNTIF(AS12:AS41,"ÉÉ(Z)"))</f>
        <v>2</v>
      </c>
      <c r="AT47" s="86"/>
      <c r="AU47" s="87"/>
      <c r="AV47" s="87"/>
      <c r="AW47" s="87"/>
      <c r="AX47" s="88"/>
      <c r="AY47" s="33" t="str">
        <f>IF(COUNTIF(AY12:AY41,"ÉÉ(Z)")=0,"",COUNTIF(AY12:AY41,"ÉÉ(Z)"))</f>
        <v/>
      </c>
      <c r="AZ47" s="89"/>
      <c r="BA47" s="87"/>
      <c r="BB47" s="87"/>
      <c r="BC47" s="87"/>
      <c r="BD47" s="88"/>
      <c r="BE47" s="85">
        <f t="shared" si="61"/>
        <v>2</v>
      </c>
    </row>
    <row r="48" spans="1:59" s="112" customFormat="1" ht="15.75" customHeight="1" x14ac:dyDescent="0.3">
      <c r="A48" s="164"/>
      <c r="B48" s="98"/>
      <c r="C48" s="165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>
        <f>IF(COUNTIF(AS12:AS41,"GYJ")=0,"",COUNTIF(AS12:AS41,"GYJ"))</f>
        <v>1</v>
      </c>
      <c r="AT48" s="31"/>
      <c r="AU48" s="32"/>
      <c r="AV48" s="32"/>
      <c r="AW48" s="32"/>
      <c r="AX48" s="8"/>
      <c r="AY48" s="33">
        <f>IF(COUNTIF(AY12:AY41,"GYJ")=0,"",COUNTIF(AY12:AY41,"GYJ"))</f>
        <v>1</v>
      </c>
      <c r="AZ48" s="34"/>
      <c r="BA48" s="32"/>
      <c r="BB48" s="32"/>
      <c r="BC48" s="32"/>
      <c r="BD48" s="8"/>
      <c r="BE48" s="85">
        <f t="shared" si="61"/>
        <v>2</v>
      </c>
    </row>
    <row r="49" spans="1:57" s="112" customFormat="1" ht="15.75" customHeight="1" x14ac:dyDescent="0.25">
      <c r="A49" s="164"/>
      <c r="B49" s="166"/>
      <c r="C49" s="165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5" t="str">
        <f t="shared" si="61"/>
        <v/>
      </c>
    </row>
    <row r="50" spans="1:57" s="112" customFormat="1" ht="15.75" customHeight="1" x14ac:dyDescent="0.3">
      <c r="A50" s="164"/>
      <c r="B50" s="98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3</v>
      </c>
      <c r="AH50" s="31"/>
      <c r="AI50" s="32"/>
      <c r="AJ50" s="32"/>
      <c r="AK50" s="32"/>
      <c r="AL50" s="8"/>
      <c r="AM50" s="33">
        <f>IF(COUNTIF(AM12:AM41,"K")=0,"",COUNTIF(AM12:AM41,"K"))</f>
        <v>2</v>
      </c>
      <c r="AN50" s="31"/>
      <c r="AO50" s="32"/>
      <c r="AP50" s="32"/>
      <c r="AQ50" s="32"/>
      <c r="AR50" s="8"/>
      <c r="AS50" s="33">
        <f>IF(COUNTIF(AS12:AS41,"K")=0,"",COUNTIF(AS12:AS41,"K"))</f>
        <v>2</v>
      </c>
      <c r="AT50" s="31"/>
      <c r="AU50" s="32"/>
      <c r="AV50" s="32"/>
      <c r="AW50" s="32"/>
      <c r="AX50" s="8"/>
      <c r="AY50" s="33" t="str">
        <f>IF(COUNTIF(AY12:AY41,"K")=0,"",COUNTIF(AY12:AY41,"K"))</f>
        <v/>
      </c>
      <c r="AZ50" s="34"/>
      <c r="BA50" s="32"/>
      <c r="BB50" s="32"/>
      <c r="BC50" s="32"/>
      <c r="BD50" s="8"/>
      <c r="BE50" s="85">
        <f t="shared" si="61"/>
        <v>7</v>
      </c>
    </row>
    <row r="51" spans="1:57" s="112" customFormat="1" ht="15.75" customHeight="1" x14ac:dyDescent="0.3">
      <c r="A51" s="164"/>
      <c r="B51" s="98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 t="str">
        <f>IF(COUNTIF(AG12:AG41,"K(Z)")=0,"",COUNTIF(AG12:AG41,"K(Z)"))</f>
        <v/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 t="str">
        <f>IF(COUNTIF(AS12:AS41,"K(Z)")=0,"",COUNTIF(AS12:AS41,"K(Z)"))</f>
        <v/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5" t="str">
        <f t="shared" si="61"/>
        <v/>
      </c>
    </row>
    <row r="52" spans="1:57" s="112" customFormat="1" ht="15.75" customHeight="1" x14ac:dyDescent="0.3">
      <c r="A52" s="164"/>
      <c r="B52" s="98"/>
      <c r="C52" s="165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5" t="str">
        <f t="shared" si="61"/>
        <v/>
      </c>
    </row>
    <row r="53" spans="1:57" s="112" customFormat="1" ht="15.75" customHeight="1" x14ac:dyDescent="0.3">
      <c r="A53" s="164"/>
      <c r="B53" s="98"/>
      <c r="C53" s="165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5" t="str">
        <f t="shared" si="61"/>
        <v/>
      </c>
    </row>
    <row r="54" spans="1:57" s="112" customFormat="1" ht="15.75" customHeight="1" x14ac:dyDescent="0.3">
      <c r="A54" s="164"/>
      <c r="B54" s="98"/>
      <c r="C54" s="165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5" t="str">
        <f t="shared" si="61"/>
        <v/>
      </c>
    </row>
    <row r="55" spans="1:57" s="112" customFormat="1" ht="15.75" customHeight="1" x14ac:dyDescent="0.3">
      <c r="A55" s="164"/>
      <c r="B55" s="98"/>
      <c r="C55" s="165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5" t="str">
        <f t="shared" si="61"/>
        <v/>
      </c>
    </row>
    <row r="56" spans="1:57" s="112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6</v>
      </c>
      <c r="AH56" s="42"/>
      <c r="AI56" s="43"/>
      <c r="AJ56" s="43"/>
      <c r="AK56" s="43"/>
      <c r="AL56" s="44"/>
      <c r="AM56" s="45">
        <f>IF(SUM(AM44:AM55)=0,"",SUM(AM44:AM55))</f>
        <v>6</v>
      </c>
      <c r="AN56" s="42"/>
      <c r="AO56" s="43"/>
      <c r="AP56" s="43"/>
      <c r="AQ56" s="43"/>
      <c r="AR56" s="44"/>
      <c r="AS56" s="45">
        <f>IF(SUM(AS44:AS55)=0,"",SUM(AS44:AS55))</f>
        <v>7</v>
      </c>
      <c r="AT56" s="42"/>
      <c r="AU56" s="43"/>
      <c r="AV56" s="43"/>
      <c r="AW56" s="43"/>
      <c r="AX56" s="44"/>
      <c r="AY56" s="45">
        <f>IF(SUM(AY44:AY55)=0,"",SUM(AY44:AY55))</f>
        <v>1</v>
      </c>
      <c r="AZ56" s="46"/>
      <c r="BA56" s="43"/>
      <c r="BB56" s="43"/>
      <c r="BC56" s="43"/>
      <c r="BD56" s="44"/>
      <c r="BE56" s="90">
        <f t="shared" si="61"/>
        <v>20</v>
      </c>
    </row>
    <row r="57" spans="1:57" s="112" customFormat="1" ht="15.75" customHeight="1" thickTop="1" x14ac:dyDescent="0.25">
      <c r="A57" s="167"/>
      <c r="B57" s="168"/>
      <c r="C57" s="168"/>
    </row>
    <row r="58" spans="1:57" s="112" customFormat="1" ht="15.75" customHeight="1" x14ac:dyDescent="0.25">
      <c r="A58" s="167"/>
      <c r="B58" s="168"/>
      <c r="C58" s="168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24"/>
      <c r="AR58" s="224"/>
      <c r="AS58" s="224"/>
      <c r="AT58" s="224"/>
      <c r="AU58" s="224"/>
      <c r="AV58" s="224"/>
      <c r="AW58" s="224"/>
      <c r="AX58" s="225"/>
      <c r="AY58" s="225"/>
      <c r="AZ58" s="225"/>
    </row>
    <row r="59" spans="1:57" s="112" customFormat="1" ht="15.75" customHeight="1" x14ac:dyDescent="0.25">
      <c r="A59" s="167"/>
      <c r="B59" s="168"/>
      <c r="C59" s="21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5"/>
      <c r="AY59" s="225"/>
      <c r="AZ59" s="225"/>
    </row>
    <row r="60" spans="1:57" s="112" customFormat="1" ht="15.75" customHeight="1" x14ac:dyDescent="0.25">
      <c r="A60" s="167"/>
      <c r="B60" s="168"/>
      <c r="C60" s="210"/>
      <c r="D60" s="168"/>
      <c r="AB60" s="226"/>
      <c r="AC60" s="226"/>
      <c r="AD60" s="226"/>
      <c r="AE60" s="226"/>
      <c r="AF60" s="226"/>
      <c r="AG60" s="226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5"/>
      <c r="AY60" s="225"/>
      <c r="AZ60" s="225"/>
    </row>
    <row r="61" spans="1:57" s="112" customFormat="1" ht="15.75" customHeight="1" x14ac:dyDescent="0.25">
      <c r="A61" s="167"/>
      <c r="B61" s="168"/>
      <c r="C61" s="215"/>
      <c r="D61" s="214"/>
      <c r="AB61" s="226"/>
      <c r="AC61" s="226"/>
      <c r="AD61" s="226"/>
      <c r="AE61" s="226"/>
      <c r="AF61" s="226"/>
      <c r="AG61" s="226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5"/>
      <c r="AY61" s="225"/>
      <c r="AZ61" s="225"/>
    </row>
    <row r="62" spans="1:57" s="112" customFormat="1" ht="15.75" customHeight="1" x14ac:dyDescent="0.25">
      <c r="A62" s="167"/>
      <c r="B62" s="168"/>
      <c r="C62" s="216"/>
      <c r="D62" s="210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5"/>
      <c r="AY62" s="225"/>
      <c r="AZ62" s="225"/>
    </row>
    <row r="63" spans="1:57" s="112" customFormat="1" ht="15.75" customHeight="1" x14ac:dyDescent="0.25">
      <c r="A63" s="167"/>
      <c r="B63" s="168"/>
      <c r="C63" s="215"/>
      <c r="D63" s="215"/>
      <c r="AB63" s="224"/>
      <c r="AC63" s="224"/>
      <c r="AD63" s="224"/>
      <c r="AE63" s="224"/>
      <c r="AF63" s="224"/>
      <c r="AG63" s="224"/>
      <c r="AH63" s="226"/>
      <c r="AI63" s="226"/>
      <c r="AJ63" s="226"/>
      <c r="AK63" s="226"/>
      <c r="AL63" s="226"/>
      <c r="AM63" s="226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5"/>
      <c r="AY63" s="225"/>
      <c r="AZ63" s="225"/>
    </row>
    <row r="64" spans="1:57" s="112" customFormat="1" ht="15.75" customHeight="1" x14ac:dyDescent="0.25">
      <c r="A64" s="167"/>
      <c r="B64" s="168"/>
      <c r="C64" s="215"/>
      <c r="D64" s="216"/>
      <c r="AB64" s="224"/>
      <c r="AC64" s="224"/>
      <c r="AD64" s="224"/>
      <c r="AE64" s="224"/>
      <c r="AF64" s="224"/>
      <c r="AG64" s="224"/>
      <c r="AH64" s="226"/>
      <c r="AI64" s="226"/>
      <c r="AJ64" s="226"/>
      <c r="AK64" s="226"/>
      <c r="AL64" s="226"/>
      <c r="AM64" s="226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5"/>
      <c r="AY64" s="225"/>
      <c r="AZ64" s="225"/>
    </row>
    <row r="65" spans="1:52" s="112" customFormat="1" ht="15.75" customHeight="1" x14ac:dyDescent="0.25">
      <c r="A65" s="167"/>
      <c r="B65" s="168"/>
      <c r="C65" s="216"/>
      <c r="D65" s="215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  <c r="AX65" s="225"/>
      <c r="AY65" s="225"/>
      <c r="AZ65" s="225"/>
    </row>
    <row r="66" spans="1:52" s="220" customFormat="1" ht="15.75" customHeight="1" x14ac:dyDescent="0.25">
      <c r="A66" s="167"/>
      <c r="B66" s="219"/>
      <c r="C66" s="217"/>
      <c r="D66" s="215"/>
      <c r="AB66" s="224"/>
      <c r="AC66" s="224"/>
      <c r="AD66" s="224"/>
      <c r="AE66" s="224"/>
      <c r="AF66" s="224"/>
      <c r="AG66" s="224"/>
      <c r="AH66" s="226"/>
      <c r="AI66" s="226"/>
      <c r="AJ66" s="226"/>
      <c r="AK66" s="226"/>
      <c r="AL66" s="226"/>
      <c r="AM66" s="226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</row>
    <row r="67" spans="1:52" s="220" customFormat="1" ht="15.75" customHeight="1" x14ac:dyDescent="0.25">
      <c r="A67" s="167"/>
      <c r="B67" s="219"/>
      <c r="C67" s="215"/>
      <c r="D67" s="216"/>
      <c r="AB67" s="224"/>
      <c r="AC67" s="224"/>
      <c r="AD67" s="224"/>
      <c r="AE67" s="224"/>
      <c r="AF67" s="224"/>
      <c r="AG67" s="224"/>
      <c r="AH67" s="226"/>
      <c r="AI67" s="226"/>
      <c r="AJ67" s="226"/>
      <c r="AK67" s="226"/>
      <c r="AL67" s="226"/>
      <c r="AM67" s="226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</row>
    <row r="68" spans="1:52" s="220" customFormat="1" ht="15.75" customHeight="1" x14ac:dyDescent="0.25">
      <c r="A68" s="167"/>
      <c r="B68" s="219"/>
      <c r="C68" s="222"/>
      <c r="D68" s="217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</row>
    <row r="69" spans="1:52" s="220" customFormat="1" ht="15.75" customHeight="1" x14ac:dyDescent="0.25">
      <c r="A69" s="167"/>
      <c r="B69" s="219"/>
      <c r="C69" s="221"/>
      <c r="D69" s="215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6"/>
      <c r="AO69" s="226"/>
      <c r="AP69" s="226"/>
      <c r="AQ69" s="226"/>
      <c r="AR69" s="226"/>
      <c r="AS69" s="226"/>
      <c r="AT69" s="224"/>
      <c r="AU69" s="224"/>
      <c r="AV69" s="224"/>
      <c r="AW69" s="224"/>
      <c r="AX69" s="224"/>
      <c r="AY69" s="224"/>
      <c r="AZ69" s="224"/>
    </row>
    <row r="70" spans="1:52" s="220" customFormat="1" ht="15.75" customHeight="1" x14ac:dyDescent="0.25">
      <c r="A70" s="167"/>
      <c r="B70" s="219"/>
      <c r="C70" s="221"/>
      <c r="D70" s="219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6"/>
      <c r="AO70" s="226"/>
      <c r="AP70" s="226"/>
      <c r="AQ70" s="226"/>
      <c r="AR70" s="226"/>
      <c r="AS70" s="226"/>
      <c r="AT70" s="224"/>
      <c r="AU70" s="224"/>
      <c r="AV70" s="224"/>
      <c r="AW70" s="224"/>
      <c r="AX70" s="224"/>
      <c r="AY70" s="224"/>
      <c r="AZ70" s="224"/>
    </row>
    <row r="71" spans="1:52" s="220" customFormat="1" ht="15.75" customHeight="1" x14ac:dyDescent="0.25">
      <c r="A71" s="167"/>
      <c r="B71" s="219"/>
      <c r="C71" s="222"/>
      <c r="D71" s="219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6"/>
      <c r="AO71" s="226"/>
      <c r="AP71" s="226"/>
      <c r="AQ71" s="226"/>
      <c r="AR71" s="226"/>
      <c r="AS71" s="226"/>
      <c r="AT71" s="224"/>
      <c r="AU71" s="224"/>
      <c r="AV71" s="224"/>
      <c r="AW71" s="224"/>
      <c r="AX71" s="224"/>
      <c r="AY71" s="224"/>
      <c r="AZ71" s="224"/>
    </row>
    <row r="72" spans="1:52" s="220" customFormat="1" ht="15.75" customHeight="1" x14ac:dyDescent="0.25">
      <c r="A72" s="167"/>
      <c r="B72" s="219"/>
      <c r="C72" s="221"/>
      <c r="D72" s="219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6"/>
      <c r="AO72" s="226"/>
      <c r="AP72" s="226"/>
      <c r="AQ72" s="226"/>
      <c r="AR72" s="226"/>
      <c r="AS72" s="226"/>
      <c r="AT72" s="224"/>
      <c r="AU72" s="224"/>
      <c r="AV72" s="224"/>
      <c r="AW72" s="224"/>
      <c r="AX72" s="224"/>
      <c r="AY72" s="224"/>
      <c r="AZ72" s="224"/>
    </row>
    <row r="73" spans="1:52" s="220" customFormat="1" ht="15.75" customHeight="1" x14ac:dyDescent="0.25">
      <c r="A73" s="167"/>
      <c r="B73" s="219"/>
      <c r="C73" s="221"/>
      <c r="D73" s="219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6"/>
      <c r="AO73" s="226"/>
      <c r="AP73" s="226"/>
      <c r="AQ73" s="226"/>
      <c r="AR73" s="226"/>
      <c r="AS73" s="226"/>
      <c r="AT73" s="224"/>
      <c r="AU73" s="224"/>
      <c r="AV73" s="224"/>
      <c r="AW73" s="224"/>
      <c r="AX73" s="224"/>
      <c r="AY73" s="224"/>
      <c r="AZ73" s="224"/>
    </row>
    <row r="74" spans="1:52" s="220" customFormat="1" ht="15.75" customHeight="1" x14ac:dyDescent="0.25">
      <c r="A74" s="167"/>
      <c r="B74" s="219"/>
      <c r="C74" s="222"/>
      <c r="D74" s="219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</row>
    <row r="75" spans="1:52" s="220" customFormat="1" ht="15.75" customHeight="1" x14ac:dyDescent="0.25">
      <c r="A75" s="167"/>
      <c r="B75" s="219"/>
      <c r="C75" s="221"/>
      <c r="D75" s="219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6"/>
      <c r="AU75" s="226"/>
      <c r="AV75" s="226"/>
      <c r="AW75" s="226"/>
      <c r="AX75" s="226"/>
      <c r="AY75" s="226"/>
      <c r="AZ75" s="224"/>
    </row>
    <row r="76" spans="1:52" s="220" customFormat="1" ht="15.75" customHeight="1" x14ac:dyDescent="0.25">
      <c r="A76" s="167"/>
      <c r="B76" s="219"/>
      <c r="C76" s="221"/>
      <c r="D76" s="219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6"/>
      <c r="AU76" s="226"/>
      <c r="AV76" s="226"/>
      <c r="AW76" s="226"/>
      <c r="AX76" s="226"/>
      <c r="AY76" s="226"/>
      <c r="AZ76" s="224"/>
    </row>
    <row r="77" spans="1:52" s="220" customFormat="1" ht="15.75" customHeight="1" x14ac:dyDescent="0.25">
      <c r="A77" s="167"/>
      <c r="B77" s="219"/>
      <c r="C77" s="221"/>
      <c r="D77" s="219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</row>
    <row r="78" spans="1:52" s="112" customFormat="1" ht="15.75" customHeight="1" x14ac:dyDescent="0.25">
      <c r="A78" s="167"/>
      <c r="B78" s="168"/>
      <c r="C78" s="221"/>
      <c r="D78" s="168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5"/>
      <c r="AY78" s="225"/>
      <c r="AZ78" s="225"/>
    </row>
    <row r="79" spans="1:52" s="112" customFormat="1" ht="15.75" customHeight="1" x14ac:dyDescent="0.25">
      <c r="A79" s="167"/>
      <c r="B79" s="168"/>
      <c r="C79" s="222"/>
      <c r="D79" s="168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5"/>
      <c r="AY79" s="225"/>
      <c r="AZ79" s="225"/>
    </row>
    <row r="80" spans="1:52" s="112" customFormat="1" ht="15.75" customHeight="1" x14ac:dyDescent="0.25">
      <c r="A80" s="167"/>
      <c r="B80" s="168"/>
      <c r="C80" s="223"/>
      <c r="D80" s="168"/>
      <c r="AB80" s="226"/>
      <c r="AC80" s="226"/>
      <c r="AD80" s="226"/>
      <c r="AE80" s="226"/>
      <c r="AF80" s="226"/>
      <c r="AG80" s="226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5"/>
      <c r="AY80" s="225"/>
      <c r="AZ80" s="225"/>
    </row>
    <row r="81" spans="1:52" s="112" customFormat="1" ht="15.75" customHeight="1" x14ac:dyDescent="0.25">
      <c r="A81" s="167"/>
      <c r="B81" s="168"/>
      <c r="C81" s="223"/>
      <c r="D81" s="168"/>
      <c r="AB81" s="226"/>
      <c r="AC81" s="226"/>
      <c r="AD81" s="226"/>
      <c r="AE81" s="226"/>
      <c r="AF81" s="226"/>
      <c r="AG81" s="226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5"/>
      <c r="AY81" s="225"/>
      <c r="AZ81" s="225"/>
    </row>
    <row r="82" spans="1:52" s="112" customFormat="1" ht="15.75" customHeight="1" x14ac:dyDescent="0.25">
      <c r="A82" s="167"/>
      <c r="B82" s="168"/>
      <c r="C82" s="223"/>
      <c r="D82" s="218"/>
      <c r="AB82" s="226"/>
      <c r="AC82" s="226"/>
      <c r="AD82" s="226"/>
      <c r="AE82" s="226"/>
      <c r="AF82" s="226"/>
      <c r="AG82" s="226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5"/>
      <c r="AY82" s="225"/>
      <c r="AZ82" s="225"/>
    </row>
    <row r="83" spans="1:52" s="112" customFormat="1" ht="15.75" customHeight="1" x14ac:dyDescent="0.25">
      <c r="A83" s="167"/>
      <c r="B83" s="168"/>
      <c r="C83" s="223"/>
      <c r="D83" s="218"/>
      <c r="AB83" s="226"/>
      <c r="AC83" s="226"/>
      <c r="AD83" s="226"/>
      <c r="AE83" s="226"/>
      <c r="AF83" s="226"/>
      <c r="AG83" s="226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5"/>
      <c r="AY83" s="225"/>
      <c r="AZ83" s="225"/>
    </row>
    <row r="84" spans="1:52" s="112" customFormat="1" ht="15.75" customHeight="1" x14ac:dyDescent="0.25">
      <c r="A84" s="167"/>
      <c r="B84" s="168"/>
      <c r="C84" s="221"/>
      <c r="D84" s="218"/>
      <c r="AB84" s="225"/>
      <c r="AC84" s="225"/>
      <c r="AD84" s="225"/>
      <c r="AE84" s="225"/>
      <c r="AF84" s="225"/>
      <c r="AG84" s="225"/>
      <c r="AH84" s="225"/>
      <c r="AI84" s="225"/>
      <c r="AJ84" s="225"/>
      <c r="AK84" s="225"/>
      <c r="AL84" s="225"/>
      <c r="AM84" s="225"/>
      <c r="AN84" s="225"/>
      <c r="AO84" s="225"/>
      <c r="AP84" s="225"/>
      <c r="AQ84" s="225"/>
      <c r="AR84" s="225"/>
      <c r="AS84" s="225"/>
      <c r="AT84" s="225"/>
      <c r="AU84" s="225"/>
      <c r="AV84" s="225"/>
      <c r="AW84" s="225"/>
      <c r="AX84" s="225"/>
      <c r="AY84" s="225"/>
      <c r="AZ84" s="225"/>
    </row>
    <row r="85" spans="1:52" s="112" customFormat="1" ht="15.75" customHeight="1" x14ac:dyDescent="0.25">
      <c r="A85" s="167"/>
      <c r="B85" s="168"/>
      <c r="C85" s="219"/>
      <c r="D85" s="218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225"/>
      <c r="AQ85" s="225"/>
      <c r="AR85" s="225"/>
      <c r="AS85" s="225"/>
      <c r="AT85" s="225"/>
      <c r="AU85" s="225"/>
      <c r="AV85" s="225"/>
      <c r="AW85" s="225"/>
      <c r="AX85" s="225"/>
      <c r="AY85" s="225"/>
      <c r="AZ85" s="225"/>
    </row>
    <row r="86" spans="1:52" s="112" customFormat="1" ht="15.75" customHeight="1" x14ac:dyDescent="0.25">
      <c r="A86" s="167"/>
      <c r="B86" s="168"/>
      <c r="C86" s="168"/>
      <c r="D86" s="168"/>
    </row>
    <row r="87" spans="1:52" s="112" customFormat="1" ht="27" customHeight="1" x14ac:dyDescent="0.25">
      <c r="A87" s="167"/>
      <c r="B87" s="168"/>
      <c r="C87" s="168"/>
      <c r="D87" s="168"/>
    </row>
    <row r="88" spans="1:52" s="112" customFormat="1" ht="15.75" customHeight="1" x14ac:dyDescent="0.25">
      <c r="A88" s="167"/>
      <c r="B88" s="168"/>
      <c r="C88" s="168"/>
      <c r="D88" s="168"/>
    </row>
    <row r="89" spans="1:52" s="112" customFormat="1" ht="15.75" customHeight="1" x14ac:dyDescent="0.25">
      <c r="A89" s="167"/>
      <c r="B89" s="168"/>
      <c r="C89" s="168"/>
      <c r="D89" s="168"/>
    </row>
    <row r="90" spans="1:52" s="112" customFormat="1" ht="15.75" customHeight="1" x14ac:dyDescent="0.25">
      <c r="A90" s="167"/>
      <c r="B90" s="168"/>
      <c r="C90" s="168"/>
    </row>
    <row r="91" spans="1:52" s="112" customFormat="1" ht="15.75" customHeight="1" x14ac:dyDescent="0.25">
      <c r="A91" s="167"/>
      <c r="B91" s="168"/>
      <c r="C91" s="168"/>
    </row>
    <row r="92" spans="1:52" s="112" customFormat="1" ht="15.75" customHeight="1" x14ac:dyDescent="0.25">
      <c r="A92" s="167"/>
      <c r="B92" s="168"/>
      <c r="C92" s="168"/>
    </row>
    <row r="93" spans="1:52" s="112" customFormat="1" ht="21.95" customHeight="1" x14ac:dyDescent="0.25">
      <c r="A93" s="167"/>
      <c r="B93" s="168"/>
      <c r="C93" s="168"/>
    </row>
    <row r="94" spans="1:52" s="112" customFormat="1" ht="15.75" customHeight="1" x14ac:dyDescent="0.25">
      <c r="A94" s="167"/>
      <c r="B94" s="168"/>
      <c r="C94" s="168"/>
    </row>
    <row r="95" spans="1:52" s="112" customFormat="1" ht="15.75" customHeight="1" x14ac:dyDescent="0.25">
      <c r="A95" s="167"/>
      <c r="B95" s="168"/>
      <c r="C95" s="168"/>
    </row>
    <row r="96" spans="1:52" s="112" customFormat="1" ht="15.75" customHeight="1" x14ac:dyDescent="0.25">
      <c r="A96" s="167"/>
      <c r="B96" s="168"/>
      <c r="C96" s="168"/>
    </row>
    <row r="97" spans="1:3" s="112" customFormat="1" ht="15.75" customHeight="1" x14ac:dyDescent="0.25">
      <c r="A97" s="167"/>
      <c r="B97" s="168"/>
      <c r="C97" s="168"/>
    </row>
    <row r="98" spans="1:3" s="112" customFormat="1" ht="15.75" customHeight="1" x14ac:dyDescent="0.25">
      <c r="A98" s="167"/>
      <c r="B98" s="168"/>
      <c r="C98" s="168"/>
    </row>
    <row r="99" spans="1:3" s="112" customFormat="1" ht="15.75" customHeight="1" x14ac:dyDescent="0.25">
      <c r="A99" s="167"/>
      <c r="B99" s="168"/>
      <c r="C99" s="168"/>
    </row>
    <row r="100" spans="1:3" s="112" customFormat="1" ht="21.95" customHeight="1" x14ac:dyDescent="0.25">
      <c r="A100" s="167"/>
      <c r="B100" s="168"/>
      <c r="C100" s="168"/>
    </row>
    <row r="101" spans="1:3" s="112" customFormat="1" ht="21.95" customHeight="1" x14ac:dyDescent="0.25">
      <c r="A101" s="167"/>
      <c r="B101" s="168"/>
      <c r="C101" s="168"/>
    </row>
    <row r="102" spans="1:3" s="112" customFormat="1" ht="15.75" customHeight="1" x14ac:dyDescent="0.25">
      <c r="A102" s="167"/>
      <c r="B102" s="168"/>
      <c r="C102" s="168"/>
    </row>
    <row r="103" spans="1:3" s="112" customFormat="1" ht="15.75" customHeight="1" x14ac:dyDescent="0.25">
      <c r="A103" s="167"/>
      <c r="B103" s="168"/>
      <c r="C103" s="168"/>
    </row>
    <row r="104" spans="1:3" s="112" customFormat="1" ht="15.75" customHeight="1" x14ac:dyDescent="0.25">
      <c r="A104" s="167"/>
      <c r="B104" s="168"/>
      <c r="C104" s="168"/>
    </row>
    <row r="105" spans="1:3" s="112" customFormat="1" ht="15.75" customHeight="1" x14ac:dyDescent="0.25">
      <c r="A105" s="167"/>
      <c r="B105" s="168"/>
      <c r="C105" s="168"/>
    </row>
    <row r="106" spans="1:3" s="112" customFormat="1" ht="15.75" customHeight="1" x14ac:dyDescent="0.25">
      <c r="A106" s="167"/>
      <c r="B106" s="168"/>
      <c r="C106" s="168"/>
    </row>
    <row r="107" spans="1:3" s="112" customFormat="1" ht="15.75" customHeight="1" x14ac:dyDescent="0.25">
      <c r="A107" s="167"/>
      <c r="B107" s="168"/>
      <c r="C107" s="168"/>
    </row>
    <row r="108" spans="1:3" s="112" customFormat="1" ht="15.75" customHeight="1" x14ac:dyDescent="0.25">
      <c r="A108" s="167"/>
      <c r="B108" s="168"/>
      <c r="C108" s="168"/>
    </row>
    <row r="109" spans="1:3" s="112" customFormat="1" ht="15.75" customHeight="1" x14ac:dyDescent="0.25">
      <c r="A109" s="167"/>
      <c r="B109" s="168"/>
      <c r="C109" s="168"/>
    </row>
    <row r="110" spans="1:3" s="112" customFormat="1" ht="15.75" customHeight="1" x14ac:dyDescent="0.25">
      <c r="A110" s="167"/>
      <c r="B110" s="168"/>
      <c r="C110" s="168"/>
    </row>
    <row r="111" spans="1:3" s="112" customFormat="1" ht="15.75" customHeight="1" x14ac:dyDescent="0.25">
      <c r="A111" s="167"/>
      <c r="B111" s="168"/>
      <c r="C111" s="168"/>
    </row>
    <row r="112" spans="1:3" s="112" customFormat="1" ht="15.75" customHeight="1" x14ac:dyDescent="0.25">
      <c r="A112" s="167"/>
      <c r="B112" s="168"/>
      <c r="C112" s="168"/>
    </row>
    <row r="113" spans="1:57" s="112" customFormat="1" ht="15.75" customHeight="1" x14ac:dyDescent="0.25">
      <c r="A113" s="167"/>
      <c r="B113" s="168"/>
      <c r="C113" s="168"/>
    </row>
    <row r="114" spans="1:57" s="112" customFormat="1" ht="15.75" customHeight="1" x14ac:dyDescent="0.25">
      <c r="A114" s="167"/>
      <c r="B114" s="168"/>
      <c r="C114" s="168"/>
    </row>
    <row r="115" spans="1:57" s="112" customFormat="1" ht="15.75" customHeight="1" x14ac:dyDescent="0.25">
      <c r="A115" s="167"/>
      <c r="B115" s="168"/>
      <c r="C115" s="168"/>
    </row>
    <row r="116" spans="1:57" s="112" customFormat="1" ht="15.75" customHeight="1" x14ac:dyDescent="0.25">
      <c r="A116" s="167"/>
      <c r="B116" s="168"/>
      <c r="C116" s="168"/>
    </row>
    <row r="117" spans="1:57" s="112" customFormat="1" ht="15.75" customHeight="1" x14ac:dyDescent="0.25">
      <c r="A117" s="167"/>
      <c r="B117" s="168"/>
      <c r="C117" s="168"/>
    </row>
    <row r="118" spans="1:57" s="112" customFormat="1" ht="15.75" customHeight="1" x14ac:dyDescent="0.25">
      <c r="A118" s="167"/>
      <c r="B118" s="168"/>
      <c r="C118" s="168"/>
    </row>
    <row r="119" spans="1:57" s="112" customFormat="1" ht="15.75" customHeight="1" x14ac:dyDescent="0.25">
      <c r="A119" s="167"/>
      <c r="B119" s="110"/>
      <c r="C119" s="110"/>
    </row>
    <row r="120" spans="1:57" s="112" customFormat="1" ht="15.75" customHeight="1" x14ac:dyDescent="0.25">
      <c r="A120" s="167"/>
      <c r="B120" s="110"/>
      <c r="C120" s="110"/>
    </row>
    <row r="121" spans="1:57" s="112" customFormat="1" ht="15.75" customHeight="1" x14ac:dyDescent="0.25">
      <c r="A121" s="167"/>
      <c r="B121" s="110"/>
      <c r="C121" s="110"/>
    </row>
    <row r="122" spans="1:57" s="112" customFormat="1" ht="15.75" customHeight="1" x14ac:dyDescent="0.25">
      <c r="A122" s="167"/>
      <c r="B122" s="110"/>
      <c r="C122" s="110"/>
    </row>
    <row r="123" spans="1:57" s="112" customFormat="1" ht="15.75" customHeight="1" x14ac:dyDescent="0.25">
      <c r="A123" s="167"/>
      <c r="B123" s="110"/>
      <c r="C123" s="110"/>
    </row>
    <row r="124" spans="1:57" s="112" customFormat="1" ht="15.75" customHeight="1" x14ac:dyDescent="0.25">
      <c r="A124" s="167"/>
      <c r="B124" s="110"/>
      <c r="C124" s="110"/>
    </row>
    <row r="125" spans="1:57" s="112" customFormat="1" ht="15.75" customHeight="1" x14ac:dyDescent="0.25">
      <c r="A125" s="167"/>
      <c r="B125" s="110"/>
      <c r="C125" s="110"/>
    </row>
    <row r="126" spans="1:57" ht="15.75" customHeight="1" x14ac:dyDescent="0.25">
      <c r="A126" s="167"/>
      <c r="B126" s="110"/>
      <c r="C126" s="110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</row>
    <row r="127" spans="1:57" ht="15.75" customHeight="1" x14ac:dyDescent="0.25">
      <c r="A127" s="167"/>
      <c r="B127" s="110"/>
      <c r="C127" s="110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</row>
    <row r="128" spans="1:57" ht="15.75" customHeight="1" x14ac:dyDescent="0.25">
      <c r="A128" s="169"/>
      <c r="B128" s="108"/>
      <c r="C128" s="108"/>
    </row>
    <row r="129" spans="1:3" ht="15.75" customHeight="1" x14ac:dyDescent="0.25">
      <c r="A129" s="169"/>
      <c r="B129" s="108"/>
      <c r="C129" s="108"/>
    </row>
    <row r="130" spans="1:3" ht="15.75" customHeight="1" x14ac:dyDescent="0.25">
      <c r="A130" s="169"/>
      <c r="B130" s="108"/>
      <c r="C130" s="108"/>
    </row>
    <row r="131" spans="1:3" ht="15.75" customHeight="1" x14ac:dyDescent="0.25">
      <c r="A131" s="169"/>
      <c r="B131" s="108"/>
      <c r="C131" s="108"/>
    </row>
    <row r="132" spans="1:3" ht="15.95" customHeight="1" x14ac:dyDescent="0.25">
      <c r="A132" s="169"/>
      <c r="B132" s="108"/>
      <c r="C132" s="108"/>
    </row>
    <row r="133" spans="1:3" ht="9.9499999999999993" customHeight="1" x14ac:dyDescent="0.25">
      <c r="A133" s="169"/>
      <c r="B133" s="108"/>
      <c r="C133" s="108"/>
    </row>
    <row r="134" spans="1:3" ht="15.75" customHeight="1" x14ac:dyDescent="0.25">
      <c r="A134" s="169"/>
      <c r="B134" s="108"/>
      <c r="C134" s="108"/>
    </row>
    <row r="135" spans="1:3" ht="15.75" customHeight="1" x14ac:dyDescent="0.25">
      <c r="A135" s="169"/>
      <c r="B135" s="108"/>
      <c r="C135" s="108"/>
    </row>
    <row r="136" spans="1:3" ht="15.75" customHeight="1" x14ac:dyDescent="0.25">
      <c r="A136" s="169"/>
      <c r="B136" s="108"/>
      <c r="C136" s="108"/>
    </row>
    <row r="137" spans="1:3" ht="15.75" customHeight="1" x14ac:dyDescent="0.25">
      <c r="A137" s="169"/>
      <c r="B137" s="108"/>
      <c r="C137" s="108"/>
    </row>
    <row r="138" spans="1:3" ht="15.75" customHeight="1" x14ac:dyDescent="0.25">
      <c r="A138" s="169"/>
      <c r="B138" s="108"/>
      <c r="C138" s="108"/>
    </row>
    <row r="139" spans="1:3" ht="15.75" customHeight="1" x14ac:dyDescent="0.25">
      <c r="A139" s="169"/>
      <c r="B139" s="108"/>
      <c r="C139" s="108"/>
    </row>
    <row r="140" spans="1:3" ht="15.75" customHeight="1" x14ac:dyDescent="0.25">
      <c r="A140" s="169"/>
      <c r="B140" s="108"/>
      <c r="C140" s="108"/>
    </row>
    <row r="141" spans="1:3" ht="15.75" customHeight="1" x14ac:dyDescent="0.25">
      <c r="A141" s="169"/>
      <c r="B141" s="108"/>
      <c r="C141" s="108"/>
    </row>
    <row r="142" spans="1:3" ht="15.75" customHeight="1" x14ac:dyDescent="0.25">
      <c r="A142" s="169"/>
      <c r="B142" s="108"/>
      <c r="C142" s="108"/>
    </row>
    <row r="143" spans="1:3" ht="15.75" customHeight="1" x14ac:dyDescent="0.25">
      <c r="A143" s="169"/>
      <c r="B143" s="108"/>
      <c r="C143" s="108"/>
    </row>
    <row r="144" spans="1:3" ht="15.75" customHeight="1" x14ac:dyDescent="0.25">
      <c r="A144" s="169"/>
      <c r="B144" s="108"/>
      <c r="C144" s="108"/>
    </row>
    <row r="145" spans="1:3" ht="15.75" customHeight="1" x14ac:dyDescent="0.25">
      <c r="A145" s="169"/>
      <c r="B145" s="108"/>
      <c r="C145" s="108"/>
    </row>
    <row r="146" spans="1:3" ht="15.75" customHeight="1" x14ac:dyDescent="0.25">
      <c r="A146" s="169"/>
      <c r="B146" s="108"/>
      <c r="C146" s="108"/>
    </row>
    <row r="147" spans="1:3" ht="15.75" customHeight="1" x14ac:dyDescent="0.25">
      <c r="A147" s="169"/>
      <c r="B147" s="108"/>
      <c r="C147" s="108"/>
    </row>
    <row r="148" spans="1:3" ht="15.75" customHeight="1" x14ac:dyDescent="0.25">
      <c r="A148" s="169"/>
      <c r="B148" s="108"/>
      <c r="C148" s="108"/>
    </row>
    <row r="149" spans="1:3" ht="15.75" customHeight="1" x14ac:dyDescent="0.25">
      <c r="A149" s="169"/>
      <c r="B149" s="108"/>
      <c r="C149" s="108"/>
    </row>
    <row r="150" spans="1:3" ht="15.75" customHeight="1" x14ac:dyDescent="0.25">
      <c r="A150" s="169"/>
      <c r="B150" s="108"/>
      <c r="C150" s="108"/>
    </row>
    <row r="151" spans="1:3" ht="15.75" customHeight="1" x14ac:dyDescent="0.25">
      <c r="A151" s="169"/>
      <c r="B151" s="108"/>
      <c r="C151" s="108"/>
    </row>
    <row r="152" spans="1:3" ht="15.75" customHeight="1" x14ac:dyDescent="0.25">
      <c r="A152" s="169"/>
      <c r="B152" s="108"/>
      <c r="C152" s="108"/>
    </row>
    <row r="153" spans="1:3" ht="15.75" customHeight="1" x14ac:dyDescent="0.25">
      <c r="A153" s="169"/>
      <c r="B153" s="108"/>
      <c r="C153" s="108"/>
    </row>
    <row r="154" spans="1:3" ht="15.75" customHeight="1" x14ac:dyDescent="0.25">
      <c r="A154" s="169"/>
      <c r="B154" s="108"/>
      <c r="C154" s="108"/>
    </row>
    <row r="155" spans="1:3" ht="15.75" customHeight="1" x14ac:dyDescent="0.25">
      <c r="A155" s="169"/>
      <c r="B155" s="108"/>
      <c r="C155" s="108"/>
    </row>
    <row r="156" spans="1:3" ht="15.75" customHeight="1" x14ac:dyDescent="0.25">
      <c r="A156" s="169"/>
      <c r="B156" s="108"/>
      <c r="C156" s="108"/>
    </row>
    <row r="157" spans="1:3" ht="15.75" customHeight="1" x14ac:dyDescent="0.25">
      <c r="A157" s="169"/>
      <c r="B157" s="108"/>
      <c r="C157" s="108"/>
    </row>
    <row r="158" spans="1:3" ht="15.75" customHeight="1" x14ac:dyDescent="0.25">
      <c r="A158" s="169"/>
      <c r="B158" s="108"/>
      <c r="C158" s="108"/>
    </row>
    <row r="159" spans="1:3" ht="15.75" customHeight="1" x14ac:dyDescent="0.25">
      <c r="A159" s="169"/>
      <c r="B159" s="108"/>
      <c r="C159" s="108"/>
    </row>
    <row r="160" spans="1:3" x14ac:dyDescent="0.25">
      <c r="A160" s="169"/>
      <c r="B160" s="108"/>
      <c r="C160" s="108"/>
    </row>
    <row r="161" spans="1:3" x14ac:dyDescent="0.25">
      <c r="A161" s="169"/>
      <c r="B161" s="108"/>
      <c r="C161" s="108"/>
    </row>
    <row r="162" spans="1:3" x14ac:dyDescent="0.25">
      <c r="A162" s="169"/>
      <c r="B162" s="108"/>
      <c r="C162" s="108"/>
    </row>
    <row r="163" spans="1:3" x14ac:dyDescent="0.25">
      <c r="A163" s="169"/>
      <c r="B163" s="108"/>
      <c r="C163" s="108"/>
    </row>
    <row r="164" spans="1:3" x14ac:dyDescent="0.25">
      <c r="A164" s="169"/>
      <c r="B164" s="108"/>
      <c r="C164" s="108"/>
    </row>
    <row r="165" spans="1:3" x14ac:dyDescent="0.25">
      <c r="A165" s="169"/>
      <c r="B165" s="108"/>
      <c r="C165" s="108"/>
    </row>
    <row r="166" spans="1:3" x14ac:dyDescent="0.25">
      <c r="A166" s="169"/>
      <c r="B166" s="108"/>
      <c r="C166" s="108"/>
    </row>
    <row r="167" spans="1:3" x14ac:dyDescent="0.25">
      <c r="A167" s="169"/>
      <c r="B167" s="108"/>
      <c r="C167" s="108"/>
    </row>
    <row r="168" spans="1:3" x14ac:dyDescent="0.25">
      <c r="A168" s="169"/>
      <c r="B168" s="108"/>
      <c r="C168" s="108"/>
    </row>
    <row r="169" spans="1:3" x14ac:dyDescent="0.25">
      <c r="A169" s="169"/>
      <c r="B169" s="108"/>
      <c r="C169" s="108"/>
    </row>
    <row r="170" spans="1:3" x14ac:dyDescent="0.25">
      <c r="A170" s="169"/>
      <c r="B170" s="108"/>
      <c r="C170" s="108"/>
    </row>
    <row r="171" spans="1:3" x14ac:dyDescent="0.25">
      <c r="A171" s="169"/>
      <c r="B171" s="108"/>
      <c r="C171" s="108"/>
    </row>
    <row r="172" spans="1:3" x14ac:dyDescent="0.25">
      <c r="A172" s="169"/>
      <c r="B172" s="108"/>
      <c r="C172" s="108"/>
    </row>
    <row r="173" spans="1:3" x14ac:dyDescent="0.25">
      <c r="A173" s="169"/>
      <c r="B173" s="108"/>
      <c r="C173" s="108"/>
    </row>
    <row r="174" spans="1:3" x14ac:dyDescent="0.25">
      <c r="A174" s="169"/>
      <c r="B174" s="108"/>
      <c r="C174" s="108"/>
    </row>
    <row r="175" spans="1:3" x14ac:dyDescent="0.25">
      <c r="A175" s="169"/>
      <c r="B175" s="108"/>
      <c r="C175" s="108"/>
    </row>
    <row r="176" spans="1:3" x14ac:dyDescent="0.25">
      <c r="A176" s="169"/>
      <c r="B176" s="108"/>
      <c r="C176" s="108"/>
    </row>
    <row r="177" spans="1:3" x14ac:dyDescent="0.25">
      <c r="A177" s="169"/>
      <c r="B177" s="108"/>
      <c r="C177" s="108"/>
    </row>
    <row r="178" spans="1:3" x14ac:dyDescent="0.25">
      <c r="A178" s="169"/>
      <c r="B178" s="108"/>
      <c r="C178" s="108"/>
    </row>
    <row r="179" spans="1:3" x14ac:dyDescent="0.25">
      <c r="A179" s="169"/>
      <c r="B179" s="108"/>
      <c r="C179" s="108"/>
    </row>
    <row r="180" spans="1:3" x14ac:dyDescent="0.25">
      <c r="A180" s="169"/>
      <c r="B180" s="108"/>
      <c r="C180" s="108"/>
    </row>
    <row r="181" spans="1:3" x14ac:dyDescent="0.25">
      <c r="A181" s="169"/>
      <c r="B181" s="108"/>
      <c r="C181" s="108"/>
    </row>
    <row r="182" spans="1:3" x14ac:dyDescent="0.25">
      <c r="A182" s="169"/>
      <c r="B182" s="108"/>
      <c r="C182" s="108"/>
    </row>
    <row r="183" spans="1:3" x14ac:dyDescent="0.25">
      <c r="A183" s="169"/>
      <c r="B183" s="108"/>
      <c r="C183" s="108"/>
    </row>
    <row r="184" spans="1:3" x14ac:dyDescent="0.25">
      <c r="A184" s="169"/>
      <c r="B184" s="108"/>
      <c r="C184" s="108"/>
    </row>
    <row r="185" spans="1:3" x14ac:dyDescent="0.25">
      <c r="A185" s="169"/>
      <c r="B185" s="108"/>
      <c r="C185" s="108"/>
    </row>
    <row r="186" spans="1:3" x14ac:dyDescent="0.25">
      <c r="A186" s="169"/>
      <c r="B186" s="108"/>
      <c r="C186" s="108"/>
    </row>
    <row r="187" spans="1:3" x14ac:dyDescent="0.25">
      <c r="A187" s="169"/>
      <c r="B187" s="108"/>
      <c r="C187" s="108"/>
    </row>
    <row r="188" spans="1:3" x14ac:dyDescent="0.25">
      <c r="A188" s="169"/>
      <c r="B188" s="108"/>
      <c r="C188" s="108"/>
    </row>
    <row r="189" spans="1:3" x14ac:dyDescent="0.25">
      <c r="A189" s="169"/>
      <c r="B189" s="108"/>
      <c r="C189" s="108"/>
    </row>
    <row r="190" spans="1:3" x14ac:dyDescent="0.25">
      <c r="A190" s="169"/>
      <c r="B190" s="108"/>
      <c r="C190" s="108"/>
    </row>
    <row r="191" spans="1:3" x14ac:dyDescent="0.25">
      <c r="A191" s="169"/>
      <c r="B191" s="108"/>
      <c r="C191" s="108"/>
    </row>
    <row r="192" spans="1:3" x14ac:dyDescent="0.25">
      <c r="A192" s="169"/>
      <c r="B192" s="108"/>
      <c r="C192" s="108"/>
    </row>
    <row r="193" spans="1:3" x14ac:dyDescent="0.25">
      <c r="A193" s="169"/>
      <c r="B193" s="108"/>
      <c r="C193" s="108"/>
    </row>
    <row r="194" spans="1:3" x14ac:dyDescent="0.25">
      <c r="A194" s="169"/>
      <c r="B194" s="108"/>
      <c r="C194" s="108"/>
    </row>
    <row r="195" spans="1:3" x14ac:dyDescent="0.25">
      <c r="A195" s="169"/>
      <c r="B195" s="108"/>
      <c r="C195" s="108"/>
    </row>
    <row r="196" spans="1:3" x14ac:dyDescent="0.25">
      <c r="A196" s="169"/>
      <c r="B196" s="108"/>
      <c r="C196" s="108"/>
    </row>
    <row r="197" spans="1:3" x14ac:dyDescent="0.25">
      <c r="A197" s="169"/>
      <c r="B197" s="108"/>
      <c r="C197" s="108"/>
    </row>
    <row r="198" spans="1:3" x14ac:dyDescent="0.25">
      <c r="A198" s="169"/>
      <c r="B198" s="108"/>
      <c r="C198" s="108"/>
    </row>
    <row r="199" spans="1:3" x14ac:dyDescent="0.25">
      <c r="A199" s="169"/>
      <c r="B199" s="108"/>
      <c r="C199" s="108"/>
    </row>
    <row r="200" spans="1:3" x14ac:dyDescent="0.25">
      <c r="A200" s="169"/>
      <c r="B200" s="108"/>
      <c r="C200" s="108"/>
    </row>
    <row r="201" spans="1:3" x14ac:dyDescent="0.25">
      <c r="A201" s="169"/>
      <c r="B201" s="108"/>
      <c r="C201" s="108"/>
    </row>
    <row r="202" spans="1:3" x14ac:dyDescent="0.25">
      <c r="A202" s="169"/>
      <c r="B202" s="108"/>
      <c r="C202" s="108"/>
    </row>
    <row r="203" spans="1:3" x14ac:dyDescent="0.25">
      <c r="A203" s="169"/>
      <c r="B203" s="108"/>
      <c r="C203" s="108"/>
    </row>
    <row r="204" spans="1:3" x14ac:dyDescent="0.25">
      <c r="A204" s="169"/>
      <c r="B204" s="108"/>
      <c r="C204" s="108"/>
    </row>
    <row r="205" spans="1:3" x14ac:dyDescent="0.25">
      <c r="A205" s="169"/>
      <c r="B205" s="108"/>
      <c r="C205" s="108"/>
    </row>
    <row r="206" spans="1:3" x14ac:dyDescent="0.25">
      <c r="A206" s="169"/>
      <c r="B206" s="108"/>
      <c r="C206" s="108"/>
    </row>
    <row r="207" spans="1:3" x14ac:dyDescent="0.25">
      <c r="A207" s="169"/>
      <c r="B207" s="108"/>
      <c r="C207" s="108"/>
    </row>
    <row r="208" spans="1:3" x14ac:dyDescent="0.25">
      <c r="A208" s="169"/>
      <c r="B208" s="108"/>
      <c r="C208" s="108"/>
    </row>
    <row r="209" spans="1:3" x14ac:dyDescent="0.25">
      <c r="A209" s="169"/>
      <c r="B209" s="108"/>
      <c r="C209" s="108"/>
    </row>
    <row r="210" spans="1:3" x14ac:dyDescent="0.25">
      <c r="A210" s="169"/>
      <c r="B210" s="108"/>
      <c r="C210" s="108"/>
    </row>
    <row r="211" spans="1:3" x14ac:dyDescent="0.25">
      <c r="A211" s="169"/>
      <c r="B211" s="108"/>
      <c r="C211" s="108"/>
    </row>
    <row r="212" spans="1:3" x14ac:dyDescent="0.25">
      <c r="A212" s="169"/>
      <c r="B212" s="108"/>
      <c r="C212" s="108"/>
    </row>
    <row r="213" spans="1:3" x14ac:dyDescent="0.25">
      <c r="A213" s="169"/>
      <c r="B213" s="108"/>
      <c r="C213" s="108"/>
    </row>
    <row r="214" spans="1:3" x14ac:dyDescent="0.25">
      <c r="A214" s="169"/>
      <c r="B214" s="108"/>
      <c r="C214" s="108"/>
    </row>
    <row r="215" spans="1:3" x14ac:dyDescent="0.25">
      <c r="A215" s="169"/>
      <c r="B215" s="108"/>
      <c r="C215" s="108"/>
    </row>
    <row r="216" spans="1:3" x14ac:dyDescent="0.25">
      <c r="A216" s="169"/>
      <c r="B216" s="108"/>
      <c r="C216" s="108"/>
    </row>
    <row r="217" spans="1:3" x14ac:dyDescent="0.25">
      <c r="A217" s="169"/>
      <c r="B217" s="108"/>
      <c r="C217" s="108"/>
    </row>
    <row r="218" spans="1:3" x14ac:dyDescent="0.25">
      <c r="A218" s="169"/>
      <c r="B218" s="108"/>
      <c r="C218" s="108"/>
    </row>
    <row r="219" spans="1:3" x14ac:dyDescent="0.25">
      <c r="A219" s="169"/>
      <c r="B219" s="108"/>
      <c r="C219" s="108"/>
    </row>
    <row r="220" spans="1:3" x14ac:dyDescent="0.25">
      <c r="A220" s="169"/>
      <c r="B220" s="108"/>
      <c r="C220" s="108"/>
    </row>
    <row r="221" spans="1:3" x14ac:dyDescent="0.25">
      <c r="A221" s="169"/>
      <c r="B221" s="108"/>
      <c r="C221" s="108"/>
    </row>
    <row r="222" spans="1:3" x14ac:dyDescent="0.25">
      <c r="A222" s="169"/>
      <c r="B222" s="108"/>
      <c r="C222" s="108"/>
    </row>
    <row r="223" spans="1:3" x14ac:dyDescent="0.25">
      <c r="A223" s="169"/>
      <c r="B223" s="108"/>
      <c r="C223" s="108"/>
    </row>
    <row r="224" spans="1:3" x14ac:dyDescent="0.25">
      <c r="A224" s="169"/>
      <c r="B224" s="108"/>
      <c r="C224" s="108"/>
    </row>
  </sheetData>
  <sheetProtection selectLockedCells="1"/>
  <protectedRanges>
    <protectedRange sqref="C43" name="Tartomány4"/>
    <protectedRange sqref="C55:C56" name="Tartomány4_1"/>
  </protectedRanges>
  <mergeCells count="65">
    <mergeCell ref="D35:AA35"/>
    <mergeCell ref="D41:AA41"/>
    <mergeCell ref="BB8:BC8"/>
    <mergeCell ref="BD8:BD9"/>
    <mergeCell ref="BG6:BG9"/>
    <mergeCell ref="AJ8:AK8"/>
    <mergeCell ref="AL8:AL9"/>
    <mergeCell ref="AM8:AM9"/>
    <mergeCell ref="AZ8:BA8"/>
    <mergeCell ref="BE8:BE9"/>
    <mergeCell ref="AH8:AI8"/>
    <mergeCell ref="AB8:AC8"/>
    <mergeCell ref="T8:T9"/>
    <mergeCell ref="U8:U9"/>
    <mergeCell ref="D8:E8"/>
    <mergeCell ref="F8:G8"/>
    <mergeCell ref="A6:A9"/>
    <mergeCell ref="B6:B9"/>
    <mergeCell ref="C6:C9"/>
    <mergeCell ref="D6:AA6"/>
    <mergeCell ref="L8:M8"/>
    <mergeCell ref="P8:Q8"/>
    <mergeCell ref="N8:N9"/>
    <mergeCell ref="O8:O9"/>
    <mergeCell ref="R8:S8"/>
    <mergeCell ref="H8:H9"/>
    <mergeCell ref="I8:I9"/>
    <mergeCell ref="J8:K8"/>
    <mergeCell ref="A43:AA43"/>
    <mergeCell ref="BF6:BF9"/>
    <mergeCell ref="A42:AA42"/>
    <mergeCell ref="AD8:AE8"/>
    <mergeCell ref="AF8:AF9"/>
    <mergeCell ref="AG8:AG9"/>
    <mergeCell ref="V8:W8"/>
    <mergeCell ref="X8:Y8"/>
    <mergeCell ref="Z8:Z9"/>
    <mergeCell ref="AA8:AA9"/>
    <mergeCell ref="AZ35:BE35"/>
    <mergeCell ref="AZ41:BE41"/>
    <mergeCell ref="AX8:AX9"/>
    <mergeCell ref="AY8:AY9"/>
    <mergeCell ref="AB35:AY35"/>
    <mergeCell ref="AB41:AY41"/>
    <mergeCell ref="AZ6:BE7"/>
    <mergeCell ref="J7:O7"/>
    <mergeCell ref="AN7:AS7"/>
    <mergeCell ref="AT7:AY7"/>
    <mergeCell ref="D7:I7"/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2:BE2"/>
    <mergeCell ref="A4:BE4"/>
    <mergeCell ref="A5:BE5"/>
    <mergeCell ref="A3:BE3"/>
    <mergeCell ref="P7:U7"/>
    <mergeCell ref="V7:AA7"/>
  </mergeCells>
  <pageMargins left="0.19685039370078741" right="0.19685039370078741" top="0.19685039370078741" bottom="0.19685039370078741" header="0.11811023622047245" footer="0.11811023622047245"/>
  <pageSetup paperSize="8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CE43C"/>
    <pageSetUpPr fitToPage="1"/>
  </sheetPr>
  <dimension ref="A1:BG227"/>
  <sheetViews>
    <sheetView topLeftCell="A38" zoomScale="70" zoomScaleNormal="70" workbookViewId="0">
      <pane xSplit="3" topLeftCell="D1" activePane="topRight" state="frozen"/>
      <selection activeCell="A10" sqref="A10"/>
      <selection pane="topRight" sqref="A1:BE56"/>
    </sheetView>
  </sheetViews>
  <sheetFormatPr defaultColWidth="10.6640625" defaultRowHeight="15.75" x14ac:dyDescent="0.25"/>
  <cols>
    <col min="1" max="1" width="17.1640625" style="170" customWidth="1"/>
    <col min="2" max="2" width="7.1640625" style="109" customWidth="1"/>
    <col min="3" max="3" width="60.33203125" style="109" customWidth="1"/>
    <col min="4" max="4" width="4.6640625" style="109" customWidth="1"/>
    <col min="5" max="5" width="6.6640625" style="109" customWidth="1"/>
    <col min="6" max="6" width="4.83203125" style="109" customWidth="1"/>
    <col min="7" max="7" width="6.1640625" style="109" customWidth="1"/>
    <col min="8" max="8" width="5" style="109" customWidth="1"/>
    <col min="9" max="9" width="3.6640625" style="109" bestFit="1" customWidth="1"/>
    <col min="10" max="10" width="5" style="109" customWidth="1"/>
    <col min="11" max="11" width="5.33203125" style="109" customWidth="1"/>
    <col min="12" max="12" width="4.83203125" style="109" customWidth="1"/>
    <col min="13" max="13" width="6.6640625" style="109" customWidth="1"/>
    <col min="14" max="14" width="5.33203125" style="109" customWidth="1"/>
    <col min="15" max="15" width="3.6640625" style="109" bestFit="1" customWidth="1"/>
    <col min="16" max="16" width="4.5" style="109" customWidth="1"/>
    <col min="17" max="17" width="6" style="109" customWidth="1"/>
    <col min="18" max="18" width="4.5" style="109" customWidth="1"/>
    <col min="19" max="19" width="5.6640625" style="109" customWidth="1"/>
    <col min="20" max="20" width="4.1640625" style="109" customWidth="1"/>
    <col min="21" max="21" width="3.6640625" style="109" bestFit="1" customWidth="1"/>
    <col min="22" max="22" width="4.33203125" style="109" customWidth="1"/>
    <col min="23" max="23" width="5.5" style="109" customWidth="1"/>
    <col min="24" max="24" width="4.33203125" style="109" customWidth="1"/>
    <col min="25" max="25" width="5.5" style="109" customWidth="1"/>
    <col min="26" max="26" width="4.5" style="109" customWidth="1"/>
    <col min="27" max="27" width="3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" style="109" bestFit="1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34.1640625" style="109" customWidth="1"/>
    <col min="59" max="59" width="29.33203125" style="109" customWidth="1"/>
    <col min="60" max="16384" width="10.6640625" style="109"/>
  </cols>
  <sheetData>
    <row r="1" spans="1:59" ht="21.95" customHeight="1" x14ac:dyDescent="0.2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</row>
    <row r="2" spans="1:59" ht="23.25" x14ac:dyDescent="0.2">
      <c r="A2" s="433" t="s">
        <v>178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</row>
    <row r="3" spans="1:59" ht="23.25" x14ac:dyDescent="0.2">
      <c r="A3" s="486" t="s">
        <v>229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</row>
    <row r="4" spans="1:59" s="111" customFormat="1" ht="23.25" x14ac:dyDescent="0.2">
      <c r="A4" s="433" t="s">
        <v>258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</row>
    <row r="5" spans="1:59" ht="24" thickBot="1" x14ac:dyDescent="0.25">
      <c r="A5" s="432" t="s">
        <v>156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</row>
    <row r="6" spans="1:59" ht="15.75" customHeight="1" thickTop="1" thickBot="1" x14ac:dyDescent="0.25">
      <c r="A6" s="495" t="s">
        <v>1</v>
      </c>
      <c r="B6" s="498" t="s">
        <v>2</v>
      </c>
      <c r="C6" s="501" t="s">
        <v>3</v>
      </c>
      <c r="D6" s="504" t="s">
        <v>4</v>
      </c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4" t="s">
        <v>4</v>
      </c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487" t="s">
        <v>5</v>
      </c>
      <c r="BA6" s="488"/>
      <c r="BB6" s="488"/>
      <c r="BC6" s="488"/>
      <c r="BD6" s="488"/>
      <c r="BE6" s="489"/>
      <c r="BF6" s="413" t="s">
        <v>47</v>
      </c>
      <c r="BG6" s="413" t="s">
        <v>48</v>
      </c>
    </row>
    <row r="7" spans="1:59" ht="12.75" x14ac:dyDescent="0.2">
      <c r="A7" s="496"/>
      <c r="B7" s="499"/>
      <c r="C7" s="502"/>
      <c r="D7" s="480" t="s">
        <v>6</v>
      </c>
      <c r="E7" s="481"/>
      <c r="F7" s="481"/>
      <c r="G7" s="481"/>
      <c r="H7" s="481"/>
      <c r="I7" s="482"/>
      <c r="J7" s="483" t="s">
        <v>7</v>
      </c>
      <c r="K7" s="481"/>
      <c r="L7" s="481"/>
      <c r="M7" s="481"/>
      <c r="N7" s="481"/>
      <c r="O7" s="484"/>
      <c r="P7" s="480" t="s">
        <v>8</v>
      </c>
      <c r="Q7" s="481"/>
      <c r="R7" s="481"/>
      <c r="S7" s="481"/>
      <c r="T7" s="481"/>
      <c r="U7" s="482"/>
      <c r="V7" s="483" t="s">
        <v>9</v>
      </c>
      <c r="W7" s="481"/>
      <c r="X7" s="481"/>
      <c r="Y7" s="481"/>
      <c r="Z7" s="481"/>
      <c r="AA7" s="482"/>
      <c r="AB7" s="480" t="s">
        <v>10</v>
      </c>
      <c r="AC7" s="481"/>
      <c r="AD7" s="481"/>
      <c r="AE7" s="481"/>
      <c r="AF7" s="481"/>
      <c r="AG7" s="482"/>
      <c r="AH7" s="483" t="s">
        <v>11</v>
      </c>
      <c r="AI7" s="481"/>
      <c r="AJ7" s="481"/>
      <c r="AK7" s="481"/>
      <c r="AL7" s="481"/>
      <c r="AM7" s="484"/>
      <c r="AN7" s="480" t="s">
        <v>34</v>
      </c>
      <c r="AO7" s="481"/>
      <c r="AP7" s="481"/>
      <c r="AQ7" s="481"/>
      <c r="AR7" s="481"/>
      <c r="AS7" s="482"/>
      <c r="AT7" s="483" t="s">
        <v>35</v>
      </c>
      <c r="AU7" s="481"/>
      <c r="AV7" s="481"/>
      <c r="AW7" s="481"/>
      <c r="AX7" s="481"/>
      <c r="AY7" s="482"/>
      <c r="AZ7" s="490"/>
      <c r="BA7" s="491"/>
      <c r="BB7" s="491"/>
      <c r="BC7" s="491"/>
      <c r="BD7" s="491"/>
      <c r="BE7" s="492"/>
      <c r="BF7" s="479"/>
      <c r="BG7" s="414"/>
    </row>
    <row r="8" spans="1:59" ht="15.75" customHeight="1" x14ac:dyDescent="0.2">
      <c r="A8" s="496"/>
      <c r="B8" s="499"/>
      <c r="C8" s="502"/>
      <c r="D8" s="470" t="s">
        <v>12</v>
      </c>
      <c r="E8" s="462"/>
      <c r="F8" s="463" t="s">
        <v>13</v>
      </c>
      <c r="G8" s="462"/>
      <c r="H8" s="464" t="s">
        <v>14</v>
      </c>
      <c r="I8" s="459" t="s">
        <v>36</v>
      </c>
      <c r="J8" s="461" t="s">
        <v>12</v>
      </c>
      <c r="K8" s="462"/>
      <c r="L8" s="463" t="s">
        <v>13</v>
      </c>
      <c r="M8" s="462"/>
      <c r="N8" s="464" t="s">
        <v>14</v>
      </c>
      <c r="O8" s="468" t="s">
        <v>36</v>
      </c>
      <c r="P8" s="470" t="s">
        <v>12</v>
      </c>
      <c r="Q8" s="462"/>
      <c r="R8" s="463" t="s">
        <v>13</v>
      </c>
      <c r="S8" s="462"/>
      <c r="T8" s="464" t="s">
        <v>14</v>
      </c>
      <c r="U8" s="459" t="s">
        <v>36</v>
      </c>
      <c r="V8" s="461" t="s">
        <v>12</v>
      </c>
      <c r="W8" s="462"/>
      <c r="X8" s="463" t="s">
        <v>13</v>
      </c>
      <c r="Y8" s="462"/>
      <c r="Z8" s="464" t="s">
        <v>14</v>
      </c>
      <c r="AA8" s="466" t="s">
        <v>36</v>
      </c>
      <c r="AB8" s="470" t="s">
        <v>12</v>
      </c>
      <c r="AC8" s="462"/>
      <c r="AD8" s="463" t="s">
        <v>13</v>
      </c>
      <c r="AE8" s="462"/>
      <c r="AF8" s="464" t="s">
        <v>14</v>
      </c>
      <c r="AG8" s="459" t="s">
        <v>36</v>
      </c>
      <c r="AH8" s="461" t="s">
        <v>12</v>
      </c>
      <c r="AI8" s="462"/>
      <c r="AJ8" s="463" t="s">
        <v>13</v>
      </c>
      <c r="AK8" s="462"/>
      <c r="AL8" s="464" t="s">
        <v>14</v>
      </c>
      <c r="AM8" s="468" t="s">
        <v>36</v>
      </c>
      <c r="AN8" s="470" t="s">
        <v>12</v>
      </c>
      <c r="AO8" s="462"/>
      <c r="AP8" s="463" t="s">
        <v>13</v>
      </c>
      <c r="AQ8" s="462"/>
      <c r="AR8" s="464" t="s">
        <v>14</v>
      </c>
      <c r="AS8" s="459" t="s">
        <v>36</v>
      </c>
      <c r="AT8" s="461" t="s">
        <v>12</v>
      </c>
      <c r="AU8" s="462"/>
      <c r="AV8" s="463" t="s">
        <v>13</v>
      </c>
      <c r="AW8" s="462"/>
      <c r="AX8" s="464" t="s">
        <v>14</v>
      </c>
      <c r="AY8" s="466" t="s">
        <v>36</v>
      </c>
      <c r="AZ8" s="461" t="s">
        <v>12</v>
      </c>
      <c r="BA8" s="462"/>
      <c r="BB8" s="463" t="s">
        <v>13</v>
      </c>
      <c r="BC8" s="462"/>
      <c r="BD8" s="464" t="s">
        <v>14</v>
      </c>
      <c r="BE8" s="493" t="s">
        <v>43</v>
      </c>
      <c r="BF8" s="479"/>
      <c r="BG8" s="414"/>
    </row>
    <row r="9" spans="1:59" ht="68.25" thickBot="1" x14ac:dyDescent="0.25">
      <c r="A9" s="497"/>
      <c r="B9" s="500"/>
      <c r="C9" s="503"/>
      <c r="D9" s="113" t="s">
        <v>37</v>
      </c>
      <c r="E9" s="114" t="s">
        <v>38</v>
      </c>
      <c r="F9" s="115" t="s">
        <v>37</v>
      </c>
      <c r="G9" s="114" t="s">
        <v>38</v>
      </c>
      <c r="H9" s="465"/>
      <c r="I9" s="460"/>
      <c r="J9" s="116" t="s">
        <v>37</v>
      </c>
      <c r="K9" s="114" t="s">
        <v>38</v>
      </c>
      <c r="L9" s="115" t="s">
        <v>37</v>
      </c>
      <c r="M9" s="114" t="s">
        <v>38</v>
      </c>
      <c r="N9" s="465"/>
      <c r="O9" s="469"/>
      <c r="P9" s="113" t="s">
        <v>37</v>
      </c>
      <c r="Q9" s="114" t="s">
        <v>38</v>
      </c>
      <c r="R9" s="115" t="s">
        <v>37</v>
      </c>
      <c r="S9" s="114" t="s">
        <v>38</v>
      </c>
      <c r="T9" s="465"/>
      <c r="U9" s="460"/>
      <c r="V9" s="116" t="s">
        <v>37</v>
      </c>
      <c r="W9" s="114" t="s">
        <v>38</v>
      </c>
      <c r="X9" s="115" t="s">
        <v>37</v>
      </c>
      <c r="Y9" s="114" t="s">
        <v>38</v>
      </c>
      <c r="Z9" s="465"/>
      <c r="AA9" s="467"/>
      <c r="AB9" s="113" t="s">
        <v>37</v>
      </c>
      <c r="AC9" s="114" t="s">
        <v>38</v>
      </c>
      <c r="AD9" s="115" t="s">
        <v>37</v>
      </c>
      <c r="AE9" s="114" t="s">
        <v>38</v>
      </c>
      <c r="AF9" s="465"/>
      <c r="AG9" s="460"/>
      <c r="AH9" s="116" t="s">
        <v>37</v>
      </c>
      <c r="AI9" s="114" t="s">
        <v>38</v>
      </c>
      <c r="AJ9" s="115" t="s">
        <v>37</v>
      </c>
      <c r="AK9" s="114" t="s">
        <v>38</v>
      </c>
      <c r="AL9" s="465"/>
      <c r="AM9" s="469"/>
      <c r="AN9" s="113" t="s">
        <v>37</v>
      </c>
      <c r="AO9" s="114" t="s">
        <v>38</v>
      </c>
      <c r="AP9" s="115" t="s">
        <v>37</v>
      </c>
      <c r="AQ9" s="114" t="s">
        <v>38</v>
      </c>
      <c r="AR9" s="465"/>
      <c r="AS9" s="460"/>
      <c r="AT9" s="116" t="s">
        <v>37</v>
      </c>
      <c r="AU9" s="114" t="s">
        <v>38</v>
      </c>
      <c r="AV9" s="115" t="s">
        <v>37</v>
      </c>
      <c r="AW9" s="114" t="s">
        <v>38</v>
      </c>
      <c r="AX9" s="465"/>
      <c r="AY9" s="467"/>
      <c r="AZ9" s="116" t="s">
        <v>37</v>
      </c>
      <c r="BA9" s="114" t="s">
        <v>39</v>
      </c>
      <c r="BB9" s="115" t="s">
        <v>37</v>
      </c>
      <c r="BC9" s="114" t="s">
        <v>39</v>
      </c>
      <c r="BD9" s="465"/>
      <c r="BE9" s="494"/>
      <c r="BF9" s="479"/>
      <c r="BG9" s="414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SZAK!D60</f>
        <v>0</v>
      </c>
      <c r="E10" s="120">
        <f>SZAK!E60</f>
        <v>0</v>
      </c>
      <c r="F10" s="120">
        <f>SZAK!F60</f>
        <v>30</v>
      </c>
      <c r="G10" s="120">
        <f>SZAK!G60</f>
        <v>600</v>
      </c>
      <c r="H10" s="120">
        <f>SZAK!H60</f>
        <v>27</v>
      </c>
      <c r="I10" s="120" t="s">
        <v>17</v>
      </c>
      <c r="J10" s="120">
        <f>SZAK!J60</f>
        <v>16</v>
      </c>
      <c r="K10" s="120">
        <f>SZAK!K60</f>
        <v>224</v>
      </c>
      <c r="L10" s="120">
        <f>SZAK!L60</f>
        <v>17</v>
      </c>
      <c r="M10" s="120">
        <f>SZAK!M60</f>
        <v>238</v>
      </c>
      <c r="N10" s="120">
        <f>SZAK!N60</f>
        <v>27</v>
      </c>
      <c r="O10" s="120" t="s">
        <v>17</v>
      </c>
      <c r="P10" s="120">
        <f>SZAK!P60</f>
        <v>10</v>
      </c>
      <c r="Q10" s="120">
        <f>SZAK!Q60</f>
        <v>140</v>
      </c>
      <c r="R10" s="120">
        <f>SZAK!R60</f>
        <v>21</v>
      </c>
      <c r="S10" s="120">
        <f>SZAK!S60</f>
        <v>304</v>
      </c>
      <c r="T10" s="120">
        <f>SZAK!T60</f>
        <v>31</v>
      </c>
      <c r="U10" s="120" t="s">
        <v>17</v>
      </c>
      <c r="V10" s="120">
        <f>SZAK!V60</f>
        <v>14</v>
      </c>
      <c r="W10" s="120">
        <f>SZAK!W60</f>
        <v>196</v>
      </c>
      <c r="X10" s="120">
        <f>SZAK!X60</f>
        <v>18</v>
      </c>
      <c r="Y10" s="120">
        <f>SZAK!Y60</f>
        <v>252</v>
      </c>
      <c r="Z10" s="120">
        <f>SZAK!Z60</f>
        <v>33</v>
      </c>
      <c r="AA10" s="120" t="s">
        <v>17</v>
      </c>
      <c r="AB10" s="120">
        <f>SZAK!AB60</f>
        <v>3</v>
      </c>
      <c r="AC10" s="120">
        <f>SZAK!AC60</f>
        <v>42</v>
      </c>
      <c r="AD10" s="120">
        <f>SZAK!AD60</f>
        <v>6</v>
      </c>
      <c r="AE10" s="120">
        <f>SZAK!AE60</f>
        <v>84</v>
      </c>
      <c r="AF10" s="120">
        <f>SZAK!AF60</f>
        <v>8</v>
      </c>
      <c r="AG10" s="120" t="s">
        <v>17</v>
      </c>
      <c r="AH10" s="120">
        <f>SZAK!AH60</f>
        <v>2</v>
      </c>
      <c r="AI10" s="120">
        <f>SZAK!AI60</f>
        <v>28</v>
      </c>
      <c r="AJ10" s="120">
        <f>SZAK!AJ60</f>
        <v>4</v>
      </c>
      <c r="AK10" s="120">
        <f>SZAK!AK60</f>
        <v>56</v>
      </c>
      <c r="AL10" s="120">
        <f>SZAK!AL60</f>
        <v>6</v>
      </c>
      <c r="AM10" s="120" t="s">
        <v>17</v>
      </c>
      <c r="AN10" s="120">
        <f>SZAK!AN60</f>
        <v>0</v>
      </c>
      <c r="AO10" s="120">
        <f>SZAK!AO60</f>
        <v>0</v>
      </c>
      <c r="AP10" s="120">
        <f>SZAK!AP60</f>
        <v>2</v>
      </c>
      <c r="AQ10" s="120">
        <f>SZAK!AQ60</f>
        <v>28</v>
      </c>
      <c r="AR10" s="120">
        <f>SZAK!AR60</f>
        <v>2</v>
      </c>
      <c r="AS10" s="120" t="s">
        <v>17</v>
      </c>
      <c r="AT10" s="120">
        <f>SZAK!AT60</f>
        <v>0</v>
      </c>
      <c r="AU10" s="120">
        <f>SZAK!AU60</f>
        <v>0</v>
      </c>
      <c r="AV10" s="120">
        <f>SZAK!AV60</f>
        <v>2</v>
      </c>
      <c r="AW10" s="120">
        <f>SZAK!AW60</f>
        <v>28</v>
      </c>
      <c r="AX10" s="120">
        <f>SZAK!AX60</f>
        <v>10</v>
      </c>
      <c r="AY10" s="120" t="s">
        <v>17</v>
      </c>
      <c r="AZ10" s="120">
        <f>SZAK!AZ60</f>
        <v>45</v>
      </c>
      <c r="BA10" s="120">
        <f>SZAK!BA60</f>
        <v>630</v>
      </c>
      <c r="BB10" s="120">
        <f>SZAK!BB60</f>
        <v>100</v>
      </c>
      <c r="BC10" s="120">
        <f>SZAK!BC60</f>
        <v>1400</v>
      </c>
      <c r="BD10" s="120">
        <f>SZAK!BD60</f>
        <v>144</v>
      </c>
      <c r="BE10" s="120">
        <f>SZAK!BE60</f>
        <v>143</v>
      </c>
      <c r="BF10" s="180"/>
      <c r="BG10" s="180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1"/>
      <c r="BG11" s="181"/>
    </row>
    <row r="12" spans="1:59" s="323" customFormat="1" ht="15.75" customHeight="1" x14ac:dyDescent="0.25">
      <c r="A12" s="372" t="s">
        <v>355</v>
      </c>
      <c r="B12" s="51" t="s">
        <v>31</v>
      </c>
      <c r="C12" s="244" t="s">
        <v>238</v>
      </c>
      <c r="D12" s="273"/>
      <c r="E12" s="6" t="str">
        <f t="shared" ref="E12:E16" si="0">IF(D12*14=0,"",D12*14)</f>
        <v/>
      </c>
      <c r="F12" s="273"/>
      <c r="G12" s="6" t="str">
        <f t="shared" ref="G12:G16" si="1">IF(F12*14=0,"",F12*14)</f>
        <v/>
      </c>
      <c r="H12" s="273"/>
      <c r="I12" s="286"/>
      <c r="J12" s="298"/>
      <c r="K12" s="6" t="str">
        <f t="shared" ref="K12:K16" si="2">IF(J12*14=0,"",J12*14)</f>
        <v/>
      </c>
      <c r="L12" s="273"/>
      <c r="M12" s="6" t="str">
        <f t="shared" ref="M12:M16" si="3">IF(L12*14=0,"",L12*14)</f>
        <v/>
      </c>
      <c r="N12" s="273"/>
      <c r="O12" s="299"/>
      <c r="P12" s="273"/>
      <c r="Q12" s="6" t="str">
        <f t="shared" ref="Q12:Q16" si="4">IF(P12*14=0,"",P12*14)</f>
        <v/>
      </c>
      <c r="R12" s="273"/>
      <c r="S12" s="6" t="str">
        <f t="shared" ref="S12:S16" si="5">IF(R12*14=0,"",R12*14)</f>
        <v/>
      </c>
      <c r="T12" s="273"/>
      <c r="U12" s="286"/>
      <c r="V12" s="298"/>
      <c r="W12" s="6" t="str">
        <f t="shared" ref="W12:W16" si="6">IF(V12*14=0,"",V12*14)</f>
        <v/>
      </c>
      <c r="X12" s="273"/>
      <c r="Y12" s="319" t="str">
        <f t="shared" ref="Y12:Y16" si="7">IF(X12*14=0,"",X12*14)</f>
        <v/>
      </c>
      <c r="Z12" s="273"/>
      <c r="AA12" s="299"/>
      <c r="AB12" s="273">
        <v>3</v>
      </c>
      <c r="AC12" s="6">
        <f t="shared" ref="AC12:AC16" si="8">IF(AB12*14=0,"",AB12*14)</f>
        <v>42</v>
      </c>
      <c r="AD12" s="273">
        <v>3</v>
      </c>
      <c r="AE12" s="6">
        <f t="shared" ref="AE12:AE16" si="9">IF(AD12*14=0,"",AD12*14)</f>
        <v>42</v>
      </c>
      <c r="AF12" s="322">
        <v>6</v>
      </c>
      <c r="AG12" s="286" t="s">
        <v>15</v>
      </c>
      <c r="AH12" s="298"/>
      <c r="AI12" s="6" t="str">
        <f t="shared" ref="AI12:AI32" si="10">IF(AH12*14=0,"",AH12*14)</f>
        <v/>
      </c>
      <c r="AJ12" s="273"/>
      <c r="AK12" s="6" t="str">
        <f t="shared" ref="AK12:AK32" si="11">IF(AJ12*14=0,"",AJ12*14)</f>
        <v/>
      </c>
      <c r="AL12" s="273"/>
      <c r="AM12" s="299"/>
      <c r="AN12" s="298"/>
      <c r="AO12" s="6" t="str">
        <f t="shared" ref="AO12:AO16" si="12">IF(AN12*14=0,"",AN12*14)</f>
        <v/>
      </c>
      <c r="AP12" s="302"/>
      <c r="AQ12" s="6" t="str">
        <f t="shared" ref="AQ12:AQ16" si="13">IF(AP12*14=0,"",AP12*14)</f>
        <v/>
      </c>
      <c r="AR12" s="302"/>
      <c r="AS12" s="303"/>
      <c r="AT12" s="273"/>
      <c r="AU12" s="6" t="str">
        <f t="shared" ref="AU12:AU16" si="14">IF(AT12*14=0,"",AT12*14)</f>
        <v/>
      </c>
      <c r="AV12" s="273"/>
      <c r="AW12" s="6" t="str">
        <f t="shared" ref="AW12:AW16" si="15">IF(AV12*14=0,"",AV12*14)</f>
        <v/>
      </c>
      <c r="AX12" s="273"/>
      <c r="AY12" s="273"/>
      <c r="AZ12" s="7">
        <f t="shared" ref="AZ12:AZ16" si="16">IF(D12+J12+P12+V12+AB12+AH12+AN12+AT12=0,"",D12+J12+P12+V12+AB12+AH12+AN12+AT12)</f>
        <v>3</v>
      </c>
      <c r="BA12" s="6">
        <f t="shared" ref="BA12:BA16" si="17">IF((D12+J12+P12+V12+AB12+AH12+AN12+AT12)*14=0,"",(D12+J12+P12+V12+AB12+AH12+AN12+AT12)*14)</f>
        <v>42</v>
      </c>
      <c r="BB12" s="8">
        <f t="shared" ref="BB12:BB16" si="18">IF(F12+L12+R12+X12+AD12+AJ12+AP12+AV12=0,"",F12+L12+R12+X12+AD12+AJ12+AP12+AV12)</f>
        <v>3</v>
      </c>
      <c r="BC12" s="6">
        <f t="shared" ref="BC12:BC16" si="19">IF((L12+F12+R12+X12+AD12+AJ12+AP12+AV12)*14=0,"",(L12+F12+R12+X12+AD12+AJ12+AP12+AV12)*14)</f>
        <v>42</v>
      </c>
      <c r="BD12" s="8">
        <f t="shared" ref="BD12:BD16" si="20">IF(N12+H12+T12+Z12+AF12+AL12+AR12+AX12=0,"",N12+H12+T12+Z12+AF12+AL12+AR12+AX12)</f>
        <v>6</v>
      </c>
      <c r="BE12" s="9">
        <f t="shared" ref="BE12:BE32" si="21">IF(D12+F12+L12+J12+P12+R12+V12+X12+AB12+AD12+AH12+AJ12+AN12+AP12+AT12+AV12=0,"",D12+F12+L12+J12+P12+R12+V12+X12+AB12+AD12+AH12+AJ12+AN12+AP12+AT12+AV12)</f>
        <v>6</v>
      </c>
      <c r="BF12" s="281" t="s">
        <v>183</v>
      </c>
      <c r="BG12" s="281" t="s">
        <v>249</v>
      </c>
    </row>
    <row r="13" spans="1:59" s="323" customFormat="1" ht="15.75" customHeight="1" x14ac:dyDescent="0.25">
      <c r="A13" s="372" t="s">
        <v>356</v>
      </c>
      <c r="B13" s="51" t="s">
        <v>31</v>
      </c>
      <c r="C13" s="244" t="s">
        <v>239</v>
      </c>
      <c r="D13" s="273"/>
      <c r="E13" s="6" t="str">
        <f t="shared" si="0"/>
        <v/>
      </c>
      <c r="F13" s="273"/>
      <c r="G13" s="6" t="str">
        <f t="shared" si="1"/>
        <v/>
      </c>
      <c r="H13" s="273"/>
      <c r="I13" s="286"/>
      <c r="J13" s="298"/>
      <c r="K13" s="6" t="str">
        <f t="shared" si="2"/>
        <v/>
      </c>
      <c r="L13" s="273"/>
      <c r="M13" s="6" t="str">
        <f t="shared" si="3"/>
        <v/>
      </c>
      <c r="N13" s="273"/>
      <c r="O13" s="299"/>
      <c r="P13" s="273"/>
      <c r="Q13" s="6" t="str">
        <f t="shared" si="4"/>
        <v/>
      </c>
      <c r="R13" s="273"/>
      <c r="S13" s="6" t="str">
        <f t="shared" si="5"/>
        <v/>
      </c>
      <c r="T13" s="273"/>
      <c r="U13" s="286"/>
      <c r="V13" s="298"/>
      <c r="W13" s="6" t="str">
        <f t="shared" si="6"/>
        <v/>
      </c>
      <c r="X13" s="273"/>
      <c r="Y13" s="6" t="str">
        <f t="shared" si="7"/>
        <v/>
      </c>
      <c r="Z13" s="273"/>
      <c r="AA13" s="299"/>
      <c r="AB13" s="273">
        <v>3</v>
      </c>
      <c r="AC13" s="6">
        <f t="shared" si="8"/>
        <v>42</v>
      </c>
      <c r="AD13" s="273">
        <v>1</v>
      </c>
      <c r="AE13" s="6">
        <f t="shared" si="9"/>
        <v>14</v>
      </c>
      <c r="AF13" s="322">
        <v>4</v>
      </c>
      <c r="AG13" s="286" t="s">
        <v>15</v>
      </c>
      <c r="AH13" s="298"/>
      <c r="AI13" s="6" t="str">
        <f t="shared" si="10"/>
        <v/>
      </c>
      <c r="AJ13" s="273"/>
      <c r="AK13" s="6" t="str">
        <f t="shared" si="11"/>
        <v/>
      </c>
      <c r="AL13" s="273"/>
      <c r="AM13" s="299"/>
      <c r="AN13" s="298"/>
      <c r="AO13" s="6" t="str">
        <f t="shared" si="12"/>
        <v/>
      </c>
      <c r="AP13" s="302"/>
      <c r="AQ13" s="6" t="str">
        <f t="shared" si="13"/>
        <v/>
      </c>
      <c r="AR13" s="302"/>
      <c r="AS13" s="303"/>
      <c r="AT13" s="273"/>
      <c r="AU13" s="6" t="str">
        <f t="shared" si="14"/>
        <v/>
      </c>
      <c r="AV13" s="273"/>
      <c r="AW13" s="6" t="str">
        <f t="shared" si="15"/>
        <v/>
      </c>
      <c r="AX13" s="273"/>
      <c r="AY13" s="273"/>
      <c r="AZ13" s="7">
        <f t="shared" si="16"/>
        <v>3</v>
      </c>
      <c r="BA13" s="6">
        <f t="shared" si="17"/>
        <v>42</v>
      </c>
      <c r="BB13" s="8">
        <f t="shared" si="18"/>
        <v>1</v>
      </c>
      <c r="BC13" s="6">
        <f t="shared" si="19"/>
        <v>14</v>
      </c>
      <c r="BD13" s="8">
        <f t="shared" si="20"/>
        <v>4</v>
      </c>
      <c r="BE13" s="9">
        <f t="shared" si="21"/>
        <v>4</v>
      </c>
      <c r="BF13" s="281" t="s">
        <v>183</v>
      </c>
      <c r="BG13" s="281" t="s">
        <v>91</v>
      </c>
    </row>
    <row r="14" spans="1:59" s="323" customFormat="1" ht="15.75" customHeight="1" x14ac:dyDescent="0.25">
      <c r="A14" s="372" t="s">
        <v>357</v>
      </c>
      <c r="B14" s="51" t="s">
        <v>31</v>
      </c>
      <c r="C14" s="244" t="s">
        <v>240</v>
      </c>
      <c r="D14" s="273"/>
      <c r="E14" s="6" t="str">
        <f t="shared" si="0"/>
        <v/>
      </c>
      <c r="F14" s="273"/>
      <c r="G14" s="6" t="str">
        <f t="shared" si="1"/>
        <v/>
      </c>
      <c r="H14" s="273"/>
      <c r="I14" s="286"/>
      <c r="J14" s="298"/>
      <c r="K14" s="6" t="str">
        <f t="shared" si="2"/>
        <v/>
      </c>
      <c r="L14" s="273"/>
      <c r="M14" s="6" t="str">
        <f t="shared" si="3"/>
        <v/>
      </c>
      <c r="N14" s="273"/>
      <c r="O14" s="299"/>
      <c r="P14" s="273"/>
      <c r="Q14" s="6" t="str">
        <f t="shared" si="4"/>
        <v/>
      </c>
      <c r="R14" s="273"/>
      <c r="S14" s="6" t="str">
        <f t="shared" si="5"/>
        <v/>
      </c>
      <c r="T14" s="273"/>
      <c r="U14" s="286"/>
      <c r="V14" s="298"/>
      <c r="W14" s="6" t="str">
        <f t="shared" si="6"/>
        <v/>
      </c>
      <c r="X14" s="273"/>
      <c r="Y14" s="6" t="str">
        <f t="shared" si="7"/>
        <v/>
      </c>
      <c r="Z14" s="273"/>
      <c r="AA14" s="299"/>
      <c r="AB14" s="273">
        <v>3</v>
      </c>
      <c r="AC14" s="6">
        <f t="shared" si="8"/>
        <v>42</v>
      </c>
      <c r="AD14" s="273">
        <v>1</v>
      </c>
      <c r="AE14" s="6">
        <f t="shared" si="9"/>
        <v>14</v>
      </c>
      <c r="AF14" s="322">
        <v>4</v>
      </c>
      <c r="AG14" s="286" t="s">
        <v>15</v>
      </c>
      <c r="AH14" s="298"/>
      <c r="AI14" s="6" t="str">
        <f t="shared" si="10"/>
        <v/>
      </c>
      <c r="AJ14" s="273"/>
      <c r="AK14" s="6" t="str">
        <f t="shared" si="11"/>
        <v/>
      </c>
      <c r="AL14" s="273"/>
      <c r="AM14" s="299"/>
      <c r="AN14" s="298"/>
      <c r="AO14" s="6" t="str">
        <f t="shared" si="12"/>
        <v/>
      </c>
      <c r="AP14" s="302"/>
      <c r="AQ14" s="6" t="str">
        <f t="shared" si="13"/>
        <v/>
      </c>
      <c r="AR14" s="302"/>
      <c r="AS14" s="303"/>
      <c r="AT14" s="273"/>
      <c r="AU14" s="6" t="str">
        <f t="shared" si="14"/>
        <v/>
      </c>
      <c r="AV14" s="273"/>
      <c r="AW14" s="6" t="str">
        <f t="shared" si="15"/>
        <v/>
      </c>
      <c r="AX14" s="273"/>
      <c r="AY14" s="273"/>
      <c r="AZ14" s="7">
        <f t="shared" si="16"/>
        <v>3</v>
      </c>
      <c r="BA14" s="6">
        <f t="shared" si="17"/>
        <v>42</v>
      </c>
      <c r="BB14" s="8">
        <f t="shared" si="18"/>
        <v>1</v>
      </c>
      <c r="BC14" s="6">
        <f t="shared" si="19"/>
        <v>14</v>
      </c>
      <c r="BD14" s="8">
        <f t="shared" si="20"/>
        <v>4</v>
      </c>
      <c r="BE14" s="9">
        <f t="shared" si="21"/>
        <v>4</v>
      </c>
      <c r="BF14" s="281" t="s">
        <v>183</v>
      </c>
      <c r="BG14" s="281" t="s">
        <v>250</v>
      </c>
    </row>
    <row r="15" spans="1:59" s="323" customFormat="1" ht="15.75" customHeight="1" x14ac:dyDescent="0.25">
      <c r="A15" s="372" t="s">
        <v>358</v>
      </c>
      <c r="B15" s="51" t="s">
        <v>31</v>
      </c>
      <c r="C15" s="244" t="s">
        <v>241</v>
      </c>
      <c r="D15" s="273"/>
      <c r="E15" s="6" t="str">
        <f t="shared" si="0"/>
        <v/>
      </c>
      <c r="F15" s="273"/>
      <c r="G15" s="6" t="str">
        <f t="shared" si="1"/>
        <v/>
      </c>
      <c r="H15" s="273"/>
      <c r="I15" s="286"/>
      <c r="J15" s="298"/>
      <c r="K15" s="6" t="str">
        <f t="shared" si="2"/>
        <v/>
      </c>
      <c r="L15" s="273"/>
      <c r="M15" s="6" t="str">
        <f t="shared" si="3"/>
        <v/>
      </c>
      <c r="N15" s="273"/>
      <c r="O15" s="299"/>
      <c r="P15" s="273"/>
      <c r="Q15" s="6" t="str">
        <f t="shared" si="4"/>
        <v/>
      </c>
      <c r="R15" s="273"/>
      <c r="S15" s="6" t="str">
        <f t="shared" si="5"/>
        <v/>
      </c>
      <c r="T15" s="273"/>
      <c r="U15" s="286"/>
      <c r="V15" s="298"/>
      <c r="W15" s="6" t="str">
        <f t="shared" si="6"/>
        <v/>
      </c>
      <c r="X15" s="273"/>
      <c r="Y15" s="6" t="str">
        <f t="shared" si="7"/>
        <v/>
      </c>
      <c r="Z15" s="273"/>
      <c r="AA15" s="299"/>
      <c r="AB15" s="273">
        <v>2</v>
      </c>
      <c r="AC15" s="6">
        <f t="shared" si="8"/>
        <v>28</v>
      </c>
      <c r="AD15" s="273">
        <v>3</v>
      </c>
      <c r="AE15" s="6">
        <f t="shared" si="9"/>
        <v>42</v>
      </c>
      <c r="AF15" s="322">
        <v>5</v>
      </c>
      <c r="AG15" s="286" t="s">
        <v>72</v>
      </c>
      <c r="AH15" s="298"/>
      <c r="AI15" s="6" t="str">
        <f t="shared" si="10"/>
        <v/>
      </c>
      <c r="AJ15" s="273"/>
      <c r="AK15" s="6" t="str">
        <f t="shared" si="11"/>
        <v/>
      </c>
      <c r="AL15" s="273"/>
      <c r="AM15" s="299"/>
      <c r="AN15" s="298"/>
      <c r="AO15" s="6" t="str">
        <f t="shared" si="12"/>
        <v/>
      </c>
      <c r="AP15" s="302"/>
      <c r="AQ15" s="6" t="str">
        <f t="shared" si="13"/>
        <v/>
      </c>
      <c r="AR15" s="302"/>
      <c r="AS15" s="303"/>
      <c r="AT15" s="273"/>
      <c r="AU15" s="6" t="str">
        <f t="shared" si="14"/>
        <v/>
      </c>
      <c r="AV15" s="273"/>
      <c r="AW15" s="6" t="str">
        <f t="shared" si="15"/>
        <v/>
      </c>
      <c r="AX15" s="273"/>
      <c r="AY15" s="273"/>
      <c r="AZ15" s="7">
        <f t="shared" si="16"/>
        <v>2</v>
      </c>
      <c r="BA15" s="6">
        <f t="shared" si="17"/>
        <v>28</v>
      </c>
      <c r="BB15" s="8">
        <f t="shared" si="18"/>
        <v>3</v>
      </c>
      <c r="BC15" s="6">
        <f t="shared" si="19"/>
        <v>42</v>
      </c>
      <c r="BD15" s="8">
        <f t="shared" si="20"/>
        <v>5</v>
      </c>
      <c r="BE15" s="9">
        <f t="shared" si="21"/>
        <v>5</v>
      </c>
      <c r="BF15" s="281" t="s">
        <v>183</v>
      </c>
      <c r="BG15" s="281" t="s">
        <v>93</v>
      </c>
    </row>
    <row r="16" spans="1:59" s="265" customFormat="1" ht="15.75" customHeight="1" x14ac:dyDescent="0.25">
      <c r="A16" s="372" t="s">
        <v>359</v>
      </c>
      <c r="B16" s="51" t="s">
        <v>31</v>
      </c>
      <c r="C16" s="244" t="s">
        <v>64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55">
        <v>1</v>
      </c>
      <c r="AC16" s="6">
        <f t="shared" si="8"/>
        <v>14</v>
      </c>
      <c r="AD16" s="55">
        <v>1</v>
      </c>
      <c r="AE16" s="6">
        <f t="shared" si="9"/>
        <v>14</v>
      </c>
      <c r="AF16" s="247">
        <v>2</v>
      </c>
      <c r="AG16" s="58" t="s">
        <v>72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1</v>
      </c>
      <c r="BA16" s="6">
        <f t="shared" si="17"/>
        <v>14</v>
      </c>
      <c r="BB16" s="8">
        <f t="shared" si="18"/>
        <v>1</v>
      </c>
      <c r="BC16" s="6">
        <f t="shared" si="19"/>
        <v>14</v>
      </c>
      <c r="BD16" s="8">
        <f t="shared" si="20"/>
        <v>2</v>
      </c>
      <c r="BE16" s="9">
        <f t="shared" si="21"/>
        <v>2</v>
      </c>
      <c r="BF16" s="238" t="s">
        <v>183</v>
      </c>
      <c r="BG16" s="238" t="s">
        <v>93</v>
      </c>
    </row>
    <row r="17" spans="1:59" s="266" customFormat="1" ht="15.75" customHeight="1" x14ac:dyDescent="0.25">
      <c r="A17" s="372" t="s">
        <v>360</v>
      </c>
      <c r="B17" s="51" t="s">
        <v>31</v>
      </c>
      <c r="C17" s="244" t="s">
        <v>65</v>
      </c>
      <c r="D17" s="102"/>
      <c r="E17" s="6" t="str">
        <f t="shared" ref="E17:E32" si="22">IF(D17*14=0,"",D17*14)</f>
        <v/>
      </c>
      <c r="F17" s="102"/>
      <c r="G17" s="6" t="str">
        <f t="shared" ref="G17:G32" si="23">IF(F17*14=0,"",F17*14)</f>
        <v/>
      </c>
      <c r="H17" s="102"/>
      <c r="I17" s="103"/>
      <c r="J17" s="56"/>
      <c r="K17" s="6" t="str">
        <f t="shared" ref="K17:K32" si="24">IF(J17*14=0,"",J17*14)</f>
        <v/>
      </c>
      <c r="L17" s="55"/>
      <c r="M17" s="6" t="str">
        <f t="shared" ref="M17:M32" si="25">IF(L17*14=0,"",L17*14)</f>
        <v/>
      </c>
      <c r="N17" s="55"/>
      <c r="O17" s="59"/>
      <c r="P17" s="55"/>
      <c r="Q17" s="6" t="str">
        <f t="shared" ref="Q17:Q32" si="26">IF(P17*14=0,"",P17*14)</f>
        <v/>
      </c>
      <c r="R17" s="55"/>
      <c r="S17" s="6" t="str">
        <f t="shared" ref="S17:S32" si="27">IF(R17*14=0,"",R17*14)</f>
        <v/>
      </c>
      <c r="T17" s="55"/>
      <c r="U17" s="58"/>
      <c r="V17" s="56"/>
      <c r="W17" s="6" t="str">
        <f t="shared" ref="W17:W32" si="28">IF(V17*14=0,"",V17*14)</f>
        <v/>
      </c>
      <c r="X17" s="55"/>
      <c r="Y17" s="6" t="str">
        <f t="shared" ref="Y17:Y32" si="29">IF(X17*14=0,"",X17*14)</f>
        <v/>
      </c>
      <c r="Z17" s="55"/>
      <c r="AA17" s="59"/>
      <c r="AB17" s="55"/>
      <c r="AC17" s="6" t="str">
        <f t="shared" ref="AC17:AC32" si="30">IF(AB17*14=0,"",AB17*14)</f>
        <v/>
      </c>
      <c r="AD17" s="55"/>
      <c r="AE17" s="6" t="str">
        <f t="shared" ref="AE17:AE32" si="31">IF(AD17*14=0,"",AD17*14)</f>
        <v/>
      </c>
      <c r="AF17" s="247"/>
      <c r="AG17" s="58"/>
      <c r="AH17" s="56">
        <v>2</v>
      </c>
      <c r="AI17" s="6">
        <f t="shared" si="10"/>
        <v>28</v>
      </c>
      <c r="AJ17" s="55">
        <v>2</v>
      </c>
      <c r="AK17" s="6">
        <f t="shared" si="11"/>
        <v>28</v>
      </c>
      <c r="AL17" s="55">
        <v>4</v>
      </c>
      <c r="AM17" s="59" t="s">
        <v>15</v>
      </c>
      <c r="AN17" s="56"/>
      <c r="AO17" s="6" t="str">
        <f t="shared" ref="AO17:AO32" si="32">IF(AN17*14=0,"",AN17*14)</f>
        <v/>
      </c>
      <c r="AP17" s="57"/>
      <c r="AQ17" s="6" t="str">
        <f t="shared" ref="AQ17:AQ32" si="33">IF(AP17*14=0,"",AP17*14)</f>
        <v/>
      </c>
      <c r="AR17" s="57"/>
      <c r="AS17" s="60"/>
      <c r="AT17" s="55"/>
      <c r="AU17" s="6" t="str">
        <f t="shared" ref="AU17:AU24" si="34">IF(AT17*14=0,"",AT17*14)</f>
        <v/>
      </c>
      <c r="AV17" s="55"/>
      <c r="AW17" s="6" t="str">
        <f t="shared" ref="AW17:AW24" si="35">IF(AV17*14=0,"",AV17*14)</f>
        <v/>
      </c>
      <c r="AX17" s="55"/>
      <c r="AY17" s="55"/>
      <c r="AZ17" s="7">
        <f t="shared" ref="AZ17:AZ24" si="36">IF(D17+J17+P17+V17+AB17+AH17+AN17+AT17=0,"",D17+J17+P17+V17+AB17+AH17+AN17+AT17)</f>
        <v>2</v>
      </c>
      <c r="BA17" s="6">
        <f t="shared" ref="BA17:BA24" si="37">IF((D17+J17+P17+V17+AB17+AH17+AN17+AT17)*14=0,"",(D17+J17+P17+V17+AB17+AH17+AN17+AT17)*14)</f>
        <v>28</v>
      </c>
      <c r="BB17" s="8">
        <f t="shared" ref="BB17:BB24" si="38">IF(F17+L17+R17+X17+AD17+AJ17+AP17+AV17=0,"",F17+L17+R17+X17+AD17+AJ17+AP17+AV17)</f>
        <v>2</v>
      </c>
      <c r="BC17" s="6">
        <f t="shared" ref="BC17:BC24" si="39">IF((L17+F17+R17+X17+AD17+AJ17+AP17+AV17)*14=0,"",(L17+F17+R17+X17+AD17+AJ17+AP17+AV17)*14)</f>
        <v>28</v>
      </c>
      <c r="BD17" s="8">
        <f t="shared" ref="BD17:BD24" si="40">IF(N17+H17+T17+Z17+AF17+AL17+AR17+AX17=0,"",N17+H17+T17+Z17+AF17+AL17+AR17+AX17)</f>
        <v>4</v>
      </c>
      <c r="BE17" s="9">
        <f t="shared" si="21"/>
        <v>4</v>
      </c>
      <c r="BF17" s="238" t="s">
        <v>183</v>
      </c>
      <c r="BG17" s="281" t="s">
        <v>250</v>
      </c>
    </row>
    <row r="18" spans="1:59" s="265" customFormat="1" ht="15.75" customHeight="1" x14ac:dyDescent="0.25">
      <c r="A18" s="372" t="s">
        <v>361</v>
      </c>
      <c r="B18" s="51" t="s">
        <v>31</v>
      </c>
      <c r="C18" s="244" t="s">
        <v>66</v>
      </c>
      <c r="D18" s="102"/>
      <c r="E18" s="6" t="str">
        <f t="shared" si="22"/>
        <v/>
      </c>
      <c r="F18" s="102"/>
      <c r="G18" s="6" t="str">
        <f t="shared" si="23"/>
        <v/>
      </c>
      <c r="H18" s="102"/>
      <c r="I18" s="103"/>
      <c r="J18" s="56"/>
      <c r="K18" s="6" t="str">
        <f t="shared" si="24"/>
        <v/>
      </c>
      <c r="L18" s="55"/>
      <c r="M18" s="6" t="str">
        <f t="shared" si="25"/>
        <v/>
      </c>
      <c r="N18" s="55"/>
      <c r="O18" s="59"/>
      <c r="P18" s="55"/>
      <c r="Q18" s="6" t="str">
        <f t="shared" si="26"/>
        <v/>
      </c>
      <c r="R18" s="55"/>
      <c r="S18" s="6" t="str">
        <f t="shared" si="27"/>
        <v/>
      </c>
      <c r="T18" s="55"/>
      <c r="U18" s="58"/>
      <c r="V18" s="56"/>
      <c r="W18" s="6" t="str">
        <f t="shared" si="28"/>
        <v/>
      </c>
      <c r="X18" s="55"/>
      <c r="Y18" s="6" t="str">
        <f t="shared" si="29"/>
        <v/>
      </c>
      <c r="Z18" s="55"/>
      <c r="AA18" s="59"/>
      <c r="AB18" s="55"/>
      <c r="AC18" s="6" t="str">
        <f t="shared" si="30"/>
        <v/>
      </c>
      <c r="AD18" s="55"/>
      <c r="AE18" s="6" t="str">
        <f t="shared" si="31"/>
        <v/>
      </c>
      <c r="AF18" s="247"/>
      <c r="AG18" s="58"/>
      <c r="AH18" s="56">
        <v>3</v>
      </c>
      <c r="AI18" s="6">
        <f t="shared" si="10"/>
        <v>42</v>
      </c>
      <c r="AJ18" s="273">
        <v>2</v>
      </c>
      <c r="AK18" s="6">
        <f t="shared" si="11"/>
        <v>28</v>
      </c>
      <c r="AL18" s="273">
        <v>6</v>
      </c>
      <c r="AM18" s="59" t="s">
        <v>15</v>
      </c>
      <c r="AN18" s="56"/>
      <c r="AO18" s="6" t="str">
        <f t="shared" si="32"/>
        <v/>
      </c>
      <c r="AP18" s="57"/>
      <c r="AQ18" s="6" t="str">
        <f t="shared" si="33"/>
        <v/>
      </c>
      <c r="AR18" s="57"/>
      <c r="AS18" s="60"/>
      <c r="AT18" s="55"/>
      <c r="AU18" s="6" t="str">
        <f t="shared" si="34"/>
        <v/>
      </c>
      <c r="AV18" s="55"/>
      <c r="AW18" s="6" t="str">
        <f t="shared" si="35"/>
        <v/>
      </c>
      <c r="AX18" s="55"/>
      <c r="AY18" s="55"/>
      <c r="AZ18" s="7">
        <f t="shared" si="36"/>
        <v>3</v>
      </c>
      <c r="BA18" s="6">
        <f t="shared" si="37"/>
        <v>42</v>
      </c>
      <c r="BB18" s="8">
        <f t="shared" si="38"/>
        <v>2</v>
      </c>
      <c r="BC18" s="6">
        <f t="shared" si="39"/>
        <v>28</v>
      </c>
      <c r="BD18" s="8">
        <f t="shared" si="40"/>
        <v>6</v>
      </c>
      <c r="BE18" s="9">
        <f t="shared" si="21"/>
        <v>5</v>
      </c>
      <c r="BF18" s="238" t="s">
        <v>183</v>
      </c>
      <c r="BG18" s="238" t="s">
        <v>91</v>
      </c>
    </row>
    <row r="19" spans="1:59" s="265" customFormat="1" ht="15.75" customHeight="1" x14ac:dyDescent="0.25">
      <c r="A19" s="372" t="s">
        <v>362</v>
      </c>
      <c r="B19" s="51" t="s">
        <v>31</v>
      </c>
      <c r="C19" s="244" t="s">
        <v>67</v>
      </c>
      <c r="D19" s="102"/>
      <c r="E19" s="6" t="str">
        <f t="shared" si="22"/>
        <v/>
      </c>
      <c r="F19" s="102"/>
      <c r="G19" s="6" t="str">
        <f t="shared" si="23"/>
        <v/>
      </c>
      <c r="H19" s="102"/>
      <c r="I19" s="103"/>
      <c r="J19" s="56"/>
      <c r="K19" s="6" t="str">
        <f t="shared" si="24"/>
        <v/>
      </c>
      <c r="L19" s="55"/>
      <c r="M19" s="6" t="str">
        <f t="shared" si="25"/>
        <v/>
      </c>
      <c r="N19" s="55"/>
      <c r="O19" s="59"/>
      <c r="P19" s="55"/>
      <c r="Q19" s="6" t="str">
        <f t="shared" si="26"/>
        <v/>
      </c>
      <c r="R19" s="55"/>
      <c r="S19" s="6" t="str">
        <f t="shared" si="27"/>
        <v/>
      </c>
      <c r="T19" s="55"/>
      <c r="U19" s="58"/>
      <c r="V19" s="56"/>
      <c r="W19" s="6" t="str">
        <f t="shared" si="28"/>
        <v/>
      </c>
      <c r="X19" s="55"/>
      <c r="Y19" s="6" t="str">
        <f t="shared" si="29"/>
        <v/>
      </c>
      <c r="Z19" s="55"/>
      <c r="AA19" s="59"/>
      <c r="AB19" s="55"/>
      <c r="AC19" s="6" t="str">
        <f t="shared" si="30"/>
        <v/>
      </c>
      <c r="AD19" s="55"/>
      <c r="AE19" s="6" t="str">
        <f t="shared" si="31"/>
        <v/>
      </c>
      <c r="AF19" s="247"/>
      <c r="AG19" s="58"/>
      <c r="AH19" s="298">
        <v>2</v>
      </c>
      <c r="AI19" s="6">
        <f t="shared" si="10"/>
        <v>28</v>
      </c>
      <c r="AJ19" s="273">
        <v>3</v>
      </c>
      <c r="AK19" s="6">
        <f t="shared" si="11"/>
        <v>42</v>
      </c>
      <c r="AL19" s="322">
        <v>6</v>
      </c>
      <c r="AM19" s="59" t="s">
        <v>72</v>
      </c>
      <c r="AN19" s="56"/>
      <c r="AO19" s="6" t="str">
        <f t="shared" si="32"/>
        <v/>
      </c>
      <c r="AP19" s="57"/>
      <c r="AQ19" s="6" t="str">
        <f t="shared" si="33"/>
        <v/>
      </c>
      <c r="AR19" s="57"/>
      <c r="AS19" s="60"/>
      <c r="AT19" s="55"/>
      <c r="AU19" s="6" t="str">
        <f t="shared" si="34"/>
        <v/>
      </c>
      <c r="AV19" s="55"/>
      <c r="AW19" s="6" t="str">
        <f t="shared" si="35"/>
        <v/>
      </c>
      <c r="AX19" s="55"/>
      <c r="AY19" s="55"/>
      <c r="AZ19" s="7">
        <f t="shared" si="36"/>
        <v>2</v>
      </c>
      <c r="BA19" s="6">
        <f t="shared" si="37"/>
        <v>28</v>
      </c>
      <c r="BB19" s="8">
        <f t="shared" si="38"/>
        <v>3</v>
      </c>
      <c r="BC19" s="6">
        <f t="shared" si="39"/>
        <v>42</v>
      </c>
      <c r="BD19" s="8">
        <f t="shared" si="40"/>
        <v>6</v>
      </c>
      <c r="BE19" s="9">
        <f t="shared" si="21"/>
        <v>5</v>
      </c>
      <c r="BF19" s="238" t="s">
        <v>183</v>
      </c>
      <c r="BG19" s="238" t="s">
        <v>91</v>
      </c>
    </row>
    <row r="20" spans="1:59" s="265" customFormat="1" ht="15.75" customHeight="1" x14ac:dyDescent="0.25">
      <c r="A20" s="372" t="s">
        <v>363</v>
      </c>
      <c r="B20" s="51" t="s">
        <v>31</v>
      </c>
      <c r="C20" s="244" t="s">
        <v>393</v>
      </c>
      <c r="D20" s="102"/>
      <c r="E20" s="6" t="str">
        <f t="shared" si="22"/>
        <v/>
      </c>
      <c r="F20" s="102"/>
      <c r="G20" s="6" t="str">
        <f t="shared" si="23"/>
        <v/>
      </c>
      <c r="H20" s="102"/>
      <c r="I20" s="103"/>
      <c r="J20" s="56"/>
      <c r="K20" s="6" t="str">
        <f t="shared" si="24"/>
        <v/>
      </c>
      <c r="L20" s="55"/>
      <c r="M20" s="6" t="str">
        <f t="shared" si="25"/>
        <v/>
      </c>
      <c r="N20" s="55"/>
      <c r="O20" s="59"/>
      <c r="P20" s="55"/>
      <c r="Q20" s="6" t="str">
        <f t="shared" si="26"/>
        <v/>
      </c>
      <c r="R20" s="55"/>
      <c r="S20" s="6" t="str">
        <f t="shared" si="27"/>
        <v/>
      </c>
      <c r="T20" s="55"/>
      <c r="U20" s="58"/>
      <c r="V20" s="56"/>
      <c r="W20" s="6" t="str">
        <f t="shared" si="28"/>
        <v/>
      </c>
      <c r="X20" s="55"/>
      <c r="Y20" s="6" t="str">
        <f t="shared" si="29"/>
        <v/>
      </c>
      <c r="Z20" s="55"/>
      <c r="AA20" s="59"/>
      <c r="AB20" s="55"/>
      <c r="AC20" s="6" t="str">
        <f t="shared" si="30"/>
        <v/>
      </c>
      <c r="AD20" s="55"/>
      <c r="AE20" s="6" t="str">
        <f t="shared" si="31"/>
        <v/>
      </c>
      <c r="AF20" s="247"/>
      <c r="AG20" s="58"/>
      <c r="AH20" s="56">
        <v>3</v>
      </c>
      <c r="AI20" s="6">
        <f t="shared" si="10"/>
        <v>42</v>
      </c>
      <c r="AJ20" s="273">
        <v>2</v>
      </c>
      <c r="AK20" s="6">
        <f t="shared" si="11"/>
        <v>28</v>
      </c>
      <c r="AL20" s="322">
        <v>5</v>
      </c>
      <c r="AM20" s="59" t="s">
        <v>72</v>
      </c>
      <c r="AN20" s="56"/>
      <c r="AO20" s="6" t="str">
        <f t="shared" si="32"/>
        <v/>
      </c>
      <c r="AP20" s="57"/>
      <c r="AQ20" s="6" t="str">
        <f t="shared" si="33"/>
        <v/>
      </c>
      <c r="AR20" s="57"/>
      <c r="AS20" s="60"/>
      <c r="AT20" s="55"/>
      <c r="AU20" s="6" t="str">
        <f t="shared" si="34"/>
        <v/>
      </c>
      <c r="AV20" s="55"/>
      <c r="AW20" s="6" t="str">
        <f t="shared" si="35"/>
        <v/>
      </c>
      <c r="AX20" s="55"/>
      <c r="AY20" s="55"/>
      <c r="AZ20" s="7">
        <f t="shared" si="36"/>
        <v>3</v>
      </c>
      <c r="BA20" s="6">
        <f t="shared" si="37"/>
        <v>42</v>
      </c>
      <c r="BB20" s="8">
        <f t="shared" si="38"/>
        <v>2</v>
      </c>
      <c r="BC20" s="6">
        <f t="shared" si="39"/>
        <v>28</v>
      </c>
      <c r="BD20" s="8">
        <f t="shared" si="40"/>
        <v>5</v>
      </c>
      <c r="BE20" s="9">
        <f t="shared" si="21"/>
        <v>5</v>
      </c>
      <c r="BF20" s="238" t="s">
        <v>183</v>
      </c>
      <c r="BG20" s="238" t="s">
        <v>93</v>
      </c>
    </row>
    <row r="21" spans="1:59" s="265" customFormat="1" ht="15.75" customHeight="1" x14ac:dyDescent="0.25">
      <c r="A21" s="372" t="s">
        <v>396</v>
      </c>
      <c r="B21" s="51" t="s">
        <v>31</v>
      </c>
      <c r="C21" s="244" t="s">
        <v>74</v>
      </c>
      <c r="D21" s="102"/>
      <c r="E21" s="6" t="str">
        <f t="shared" si="22"/>
        <v/>
      </c>
      <c r="F21" s="102"/>
      <c r="G21" s="6" t="str">
        <f t="shared" si="23"/>
        <v/>
      </c>
      <c r="H21" s="102"/>
      <c r="I21" s="103"/>
      <c r="J21" s="56"/>
      <c r="K21" s="6" t="str">
        <f t="shared" si="24"/>
        <v/>
      </c>
      <c r="L21" s="55"/>
      <c r="M21" s="6" t="str">
        <f t="shared" si="25"/>
        <v/>
      </c>
      <c r="N21" s="55"/>
      <c r="O21" s="59"/>
      <c r="P21" s="55"/>
      <c r="Q21" s="6" t="str">
        <f t="shared" si="26"/>
        <v/>
      </c>
      <c r="R21" s="55"/>
      <c r="S21" s="6" t="str">
        <f t="shared" si="27"/>
        <v/>
      </c>
      <c r="T21" s="55"/>
      <c r="U21" s="58"/>
      <c r="V21" s="56"/>
      <c r="W21" s="6" t="str">
        <f t="shared" si="28"/>
        <v/>
      </c>
      <c r="X21" s="55"/>
      <c r="Y21" s="6" t="str">
        <f t="shared" si="29"/>
        <v/>
      </c>
      <c r="Z21" s="55"/>
      <c r="AA21" s="59"/>
      <c r="AB21" s="55"/>
      <c r="AC21" s="6" t="str">
        <f t="shared" si="30"/>
        <v/>
      </c>
      <c r="AD21" s="55"/>
      <c r="AE21" s="6" t="str">
        <f t="shared" si="31"/>
        <v/>
      </c>
      <c r="AF21" s="247"/>
      <c r="AG21" s="58"/>
      <c r="AH21" s="56"/>
      <c r="AI21" s="6" t="str">
        <f t="shared" si="10"/>
        <v/>
      </c>
      <c r="AJ21" s="55"/>
      <c r="AK21" s="6" t="str">
        <f t="shared" si="11"/>
        <v/>
      </c>
      <c r="AL21" s="55"/>
      <c r="AM21" s="59"/>
      <c r="AN21" s="298">
        <v>4</v>
      </c>
      <c r="AO21" s="6">
        <f t="shared" si="32"/>
        <v>56</v>
      </c>
      <c r="AP21" s="302">
        <v>2</v>
      </c>
      <c r="AQ21" s="6">
        <f t="shared" si="33"/>
        <v>28</v>
      </c>
      <c r="AR21" s="302">
        <v>7</v>
      </c>
      <c r="AS21" s="303" t="s">
        <v>79</v>
      </c>
      <c r="AT21" s="55"/>
      <c r="AU21" s="6" t="str">
        <f t="shared" si="34"/>
        <v/>
      </c>
      <c r="AV21" s="55"/>
      <c r="AW21" s="6" t="str">
        <f t="shared" si="35"/>
        <v/>
      </c>
      <c r="AX21" s="55"/>
      <c r="AY21" s="55"/>
      <c r="AZ21" s="7">
        <f t="shared" si="36"/>
        <v>4</v>
      </c>
      <c r="BA21" s="6">
        <f t="shared" si="37"/>
        <v>56</v>
      </c>
      <c r="BB21" s="8">
        <f t="shared" si="38"/>
        <v>2</v>
      </c>
      <c r="BC21" s="6">
        <f t="shared" si="39"/>
        <v>28</v>
      </c>
      <c r="BD21" s="8">
        <f t="shared" si="40"/>
        <v>7</v>
      </c>
      <c r="BE21" s="9">
        <f t="shared" si="21"/>
        <v>6</v>
      </c>
      <c r="BF21" s="238" t="s">
        <v>183</v>
      </c>
      <c r="BG21" s="238" t="s">
        <v>91</v>
      </c>
    </row>
    <row r="22" spans="1:59" s="265" customFormat="1" ht="15.75" customHeight="1" x14ac:dyDescent="0.25">
      <c r="A22" s="372" t="s">
        <v>370</v>
      </c>
      <c r="B22" s="51" t="s">
        <v>31</v>
      </c>
      <c r="C22" s="244" t="s">
        <v>75</v>
      </c>
      <c r="D22" s="102"/>
      <c r="E22" s="6" t="str">
        <f t="shared" si="22"/>
        <v/>
      </c>
      <c r="F22" s="102"/>
      <c r="G22" s="6" t="str">
        <f t="shared" si="23"/>
        <v/>
      </c>
      <c r="H22" s="102"/>
      <c r="I22" s="103"/>
      <c r="J22" s="56"/>
      <c r="K22" s="6" t="str">
        <f t="shared" si="24"/>
        <v/>
      </c>
      <c r="L22" s="55"/>
      <c r="M22" s="6" t="str">
        <f t="shared" si="25"/>
        <v/>
      </c>
      <c r="N22" s="55"/>
      <c r="O22" s="59"/>
      <c r="P22" s="55"/>
      <c r="Q22" s="6" t="str">
        <f t="shared" si="26"/>
        <v/>
      </c>
      <c r="R22" s="55"/>
      <c r="S22" s="6" t="str">
        <f t="shared" si="27"/>
        <v/>
      </c>
      <c r="T22" s="55"/>
      <c r="U22" s="58"/>
      <c r="V22" s="56"/>
      <c r="W22" s="6" t="str">
        <f t="shared" si="28"/>
        <v/>
      </c>
      <c r="X22" s="55"/>
      <c r="Y22" s="6" t="str">
        <f t="shared" si="29"/>
        <v/>
      </c>
      <c r="Z22" s="55"/>
      <c r="AA22" s="59"/>
      <c r="AB22" s="55"/>
      <c r="AC22" s="6" t="str">
        <f t="shared" si="30"/>
        <v/>
      </c>
      <c r="AD22" s="55"/>
      <c r="AE22" s="6" t="str">
        <f t="shared" si="31"/>
        <v/>
      </c>
      <c r="AF22" s="247"/>
      <c r="AG22" s="58"/>
      <c r="AH22" s="56"/>
      <c r="AI22" s="6" t="str">
        <f t="shared" si="10"/>
        <v/>
      </c>
      <c r="AJ22" s="55"/>
      <c r="AK22" s="6" t="str">
        <f t="shared" si="11"/>
        <v/>
      </c>
      <c r="AL22" s="55"/>
      <c r="AM22" s="59"/>
      <c r="AN22" s="298">
        <v>2</v>
      </c>
      <c r="AO22" s="6">
        <f t="shared" si="32"/>
        <v>28</v>
      </c>
      <c r="AP22" s="302">
        <v>2</v>
      </c>
      <c r="AQ22" s="6">
        <f t="shared" si="33"/>
        <v>28</v>
      </c>
      <c r="AR22" s="302">
        <v>4</v>
      </c>
      <c r="AS22" s="303" t="s">
        <v>72</v>
      </c>
      <c r="AT22" s="55"/>
      <c r="AU22" s="6" t="str">
        <f t="shared" si="34"/>
        <v/>
      </c>
      <c r="AV22" s="55"/>
      <c r="AW22" s="6" t="str">
        <f t="shared" si="35"/>
        <v/>
      </c>
      <c r="AX22" s="55"/>
      <c r="AY22" s="55"/>
      <c r="AZ22" s="7">
        <f t="shared" si="36"/>
        <v>2</v>
      </c>
      <c r="BA22" s="6">
        <f t="shared" si="37"/>
        <v>28</v>
      </c>
      <c r="BB22" s="8">
        <f t="shared" si="38"/>
        <v>2</v>
      </c>
      <c r="BC22" s="6">
        <f t="shared" si="39"/>
        <v>28</v>
      </c>
      <c r="BD22" s="8">
        <f t="shared" si="40"/>
        <v>4</v>
      </c>
      <c r="BE22" s="9">
        <f t="shared" si="21"/>
        <v>4</v>
      </c>
      <c r="BF22" s="238" t="s">
        <v>183</v>
      </c>
      <c r="BG22" s="238" t="s">
        <v>92</v>
      </c>
    </row>
    <row r="23" spans="1:59" s="265" customFormat="1" ht="15.75" customHeight="1" x14ac:dyDescent="0.25">
      <c r="A23" s="372" t="s">
        <v>371</v>
      </c>
      <c r="B23" s="51" t="s">
        <v>31</v>
      </c>
      <c r="C23" s="244" t="s">
        <v>76</v>
      </c>
      <c r="D23" s="102"/>
      <c r="E23" s="6" t="str">
        <f t="shared" si="22"/>
        <v/>
      </c>
      <c r="F23" s="102"/>
      <c r="G23" s="6" t="str">
        <f t="shared" si="23"/>
        <v/>
      </c>
      <c r="H23" s="102"/>
      <c r="I23" s="103"/>
      <c r="J23" s="56"/>
      <c r="K23" s="6" t="str">
        <f t="shared" si="24"/>
        <v/>
      </c>
      <c r="L23" s="55"/>
      <c r="M23" s="6" t="str">
        <f t="shared" si="25"/>
        <v/>
      </c>
      <c r="N23" s="55"/>
      <c r="O23" s="59"/>
      <c r="P23" s="55"/>
      <c r="Q23" s="6" t="str">
        <f t="shared" si="26"/>
        <v/>
      </c>
      <c r="R23" s="55"/>
      <c r="S23" s="6" t="str">
        <f t="shared" si="27"/>
        <v/>
      </c>
      <c r="T23" s="55"/>
      <c r="U23" s="58"/>
      <c r="V23" s="56"/>
      <c r="W23" s="6" t="str">
        <f t="shared" si="28"/>
        <v/>
      </c>
      <c r="X23" s="55"/>
      <c r="Y23" s="6" t="str">
        <f t="shared" si="29"/>
        <v/>
      </c>
      <c r="Z23" s="55"/>
      <c r="AA23" s="59"/>
      <c r="AB23" s="55"/>
      <c r="AC23" s="6" t="str">
        <f t="shared" si="30"/>
        <v/>
      </c>
      <c r="AD23" s="55"/>
      <c r="AE23" s="6" t="str">
        <f t="shared" si="31"/>
        <v/>
      </c>
      <c r="AF23" s="247"/>
      <c r="AG23" s="58"/>
      <c r="AH23" s="56"/>
      <c r="AI23" s="6" t="str">
        <f t="shared" si="10"/>
        <v/>
      </c>
      <c r="AJ23" s="55"/>
      <c r="AK23" s="6" t="str">
        <f t="shared" si="11"/>
        <v/>
      </c>
      <c r="AL23" s="55"/>
      <c r="AM23" s="59"/>
      <c r="AN23" s="298">
        <v>4</v>
      </c>
      <c r="AO23" s="6">
        <f t="shared" si="32"/>
        <v>56</v>
      </c>
      <c r="AP23" s="302">
        <v>4</v>
      </c>
      <c r="AQ23" s="6">
        <f t="shared" si="33"/>
        <v>56</v>
      </c>
      <c r="AR23" s="302">
        <v>8</v>
      </c>
      <c r="AS23" s="303" t="s">
        <v>80</v>
      </c>
      <c r="AT23" s="55"/>
      <c r="AU23" s="6" t="str">
        <f t="shared" si="34"/>
        <v/>
      </c>
      <c r="AV23" s="55"/>
      <c r="AW23" s="6" t="str">
        <f t="shared" si="35"/>
        <v/>
      </c>
      <c r="AX23" s="55"/>
      <c r="AY23" s="55"/>
      <c r="AZ23" s="7">
        <f t="shared" si="36"/>
        <v>4</v>
      </c>
      <c r="BA23" s="6">
        <f t="shared" si="37"/>
        <v>56</v>
      </c>
      <c r="BB23" s="8">
        <f t="shared" si="38"/>
        <v>4</v>
      </c>
      <c r="BC23" s="6">
        <f t="shared" si="39"/>
        <v>56</v>
      </c>
      <c r="BD23" s="8">
        <f t="shared" si="40"/>
        <v>8</v>
      </c>
      <c r="BE23" s="9">
        <f t="shared" si="21"/>
        <v>8</v>
      </c>
      <c r="BF23" s="238" t="s">
        <v>183</v>
      </c>
      <c r="BG23" s="238" t="s">
        <v>91</v>
      </c>
    </row>
    <row r="24" spans="1:59" s="265" customFormat="1" ht="15.75" customHeight="1" x14ac:dyDescent="0.25">
      <c r="A24" s="372" t="s">
        <v>372</v>
      </c>
      <c r="B24" s="51" t="s">
        <v>31</v>
      </c>
      <c r="C24" s="244" t="s">
        <v>77</v>
      </c>
      <c r="D24" s="102"/>
      <c r="E24" s="6" t="str">
        <f t="shared" si="22"/>
        <v/>
      </c>
      <c r="F24" s="102"/>
      <c r="G24" s="6" t="str">
        <f t="shared" si="23"/>
        <v/>
      </c>
      <c r="H24" s="102"/>
      <c r="I24" s="103"/>
      <c r="J24" s="56"/>
      <c r="K24" s="6" t="str">
        <f t="shared" si="24"/>
        <v/>
      </c>
      <c r="L24" s="55"/>
      <c r="M24" s="6" t="str">
        <f t="shared" si="25"/>
        <v/>
      </c>
      <c r="N24" s="55"/>
      <c r="O24" s="59"/>
      <c r="P24" s="55"/>
      <c r="Q24" s="6" t="str">
        <f t="shared" si="26"/>
        <v/>
      </c>
      <c r="R24" s="55"/>
      <c r="S24" s="6" t="str">
        <f t="shared" si="27"/>
        <v/>
      </c>
      <c r="T24" s="55"/>
      <c r="U24" s="58"/>
      <c r="V24" s="56"/>
      <c r="W24" s="6" t="str">
        <f t="shared" si="28"/>
        <v/>
      </c>
      <c r="X24" s="55"/>
      <c r="Y24" s="6" t="str">
        <f t="shared" si="29"/>
        <v/>
      </c>
      <c r="Z24" s="55"/>
      <c r="AA24" s="59"/>
      <c r="AB24" s="55"/>
      <c r="AC24" s="6" t="str">
        <f t="shared" si="30"/>
        <v/>
      </c>
      <c r="AD24" s="55"/>
      <c r="AE24" s="6" t="str">
        <f t="shared" si="31"/>
        <v/>
      </c>
      <c r="AF24" s="247"/>
      <c r="AG24" s="58"/>
      <c r="AH24" s="56"/>
      <c r="AI24" s="6" t="str">
        <f t="shared" si="10"/>
        <v/>
      </c>
      <c r="AJ24" s="55"/>
      <c r="AK24" s="6" t="str">
        <f t="shared" si="11"/>
        <v/>
      </c>
      <c r="AL24" s="55"/>
      <c r="AM24" s="59"/>
      <c r="AN24" s="298">
        <v>2</v>
      </c>
      <c r="AO24" s="6">
        <f t="shared" si="32"/>
        <v>28</v>
      </c>
      <c r="AP24" s="57">
        <v>2</v>
      </c>
      <c r="AQ24" s="6">
        <f t="shared" si="33"/>
        <v>28</v>
      </c>
      <c r="AR24" s="302">
        <v>4</v>
      </c>
      <c r="AS24" s="303" t="s">
        <v>15</v>
      </c>
      <c r="AT24" s="55"/>
      <c r="AU24" s="6" t="str">
        <f t="shared" si="34"/>
        <v/>
      </c>
      <c r="AV24" s="55"/>
      <c r="AW24" s="6" t="str">
        <f t="shared" si="35"/>
        <v/>
      </c>
      <c r="AX24" s="55"/>
      <c r="AY24" s="55"/>
      <c r="AZ24" s="7">
        <f t="shared" si="36"/>
        <v>2</v>
      </c>
      <c r="BA24" s="6">
        <f t="shared" si="37"/>
        <v>28</v>
      </c>
      <c r="BB24" s="8">
        <f t="shared" si="38"/>
        <v>2</v>
      </c>
      <c r="BC24" s="6">
        <f t="shared" si="39"/>
        <v>28</v>
      </c>
      <c r="BD24" s="8">
        <f t="shared" si="40"/>
        <v>4</v>
      </c>
      <c r="BE24" s="9">
        <f t="shared" si="21"/>
        <v>4</v>
      </c>
      <c r="BF24" s="238" t="s">
        <v>183</v>
      </c>
      <c r="BG24" s="238" t="s">
        <v>92</v>
      </c>
    </row>
    <row r="25" spans="1:59" s="267" customFormat="1" ht="15.75" customHeight="1" x14ac:dyDescent="0.25">
      <c r="A25" s="372" t="s">
        <v>373</v>
      </c>
      <c r="B25" s="51" t="s">
        <v>31</v>
      </c>
      <c r="C25" s="244" t="s">
        <v>78</v>
      </c>
      <c r="D25" s="102"/>
      <c r="E25" s="6" t="str">
        <f t="shared" ref="E25" si="41">IF(D25*14=0,"",D25*14)</f>
        <v/>
      </c>
      <c r="F25" s="102"/>
      <c r="G25" s="6" t="str">
        <f t="shared" ref="G25" si="42">IF(F25*14=0,"",F25*14)</f>
        <v/>
      </c>
      <c r="H25" s="102"/>
      <c r="I25" s="103"/>
      <c r="J25" s="56"/>
      <c r="K25" s="6" t="str">
        <f t="shared" ref="K25" si="43">IF(J25*14=0,"",J25*14)</f>
        <v/>
      </c>
      <c r="L25" s="55"/>
      <c r="M25" s="6" t="str">
        <f t="shared" ref="M25" si="44">IF(L25*14=0,"",L25*14)</f>
        <v/>
      </c>
      <c r="N25" s="55"/>
      <c r="O25" s="59"/>
      <c r="P25" s="55"/>
      <c r="Q25" s="6" t="str">
        <f t="shared" ref="Q25" si="45">IF(P25*14=0,"",P25*14)</f>
        <v/>
      </c>
      <c r="R25" s="55"/>
      <c r="S25" s="6" t="str">
        <f t="shared" ref="S25" si="46">IF(R25*14=0,"",R25*14)</f>
        <v/>
      </c>
      <c r="T25" s="55"/>
      <c r="U25" s="58"/>
      <c r="V25" s="56"/>
      <c r="W25" s="6" t="str">
        <f t="shared" ref="W25" si="47">IF(V25*14=0,"",V25*14)</f>
        <v/>
      </c>
      <c r="X25" s="55"/>
      <c r="Y25" s="6" t="str">
        <f t="shared" ref="Y25" si="48">IF(X25*14=0,"",X25*14)</f>
        <v/>
      </c>
      <c r="Z25" s="55"/>
      <c r="AA25" s="59"/>
      <c r="AB25" s="55"/>
      <c r="AC25" s="6" t="str">
        <f t="shared" ref="AC25" si="49">IF(AB25*14=0,"",AB25*14)</f>
        <v/>
      </c>
      <c r="AD25" s="55"/>
      <c r="AE25" s="6" t="str">
        <f t="shared" ref="AE25" si="50">IF(AD25*14=0,"",AD25*14)</f>
        <v/>
      </c>
      <c r="AF25" s="247"/>
      <c r="AG25" s="58"/>
      <c r="AH25" s="56"/>
      <c r="AI25" s="6" t="str">
        <f t="shared" si="10"/>
        <v/>
      </c>
      <c r="AJ25" s="55"/>
      <c r="AK25" s="6" t="str">
        <f t="shared" si="11"/>
        <v/>
      </c>
      <c r="AL25" s="55"/>
      <c r="AM25" s="59"/>
      <c r="AN25" s="56">
        <v>2</v>
      </c>
      <c r="AO25" s="6">
        <f t="shared" ref="AO25" si="51">IF(AN25*14=0,"",AN25*14)</f>
        <v>28</v>
      </c>
      <c r="AP25" s="57">
        <v>2</v>
      </c>
      <c r="AQ25" s="6">
        <f t="shared" ref="AQ25" si="52">IF(AP25*14=0,"",AP25*14)</f>
        <v>28</v>
      </c>
      <c r="AR25" s="57">
        <v>4</v>
      </c>
      <c r="AS25" s="60" t="s">
        <v>72</v>
      </c>
      <c r="AT25" s="273"/>
      <c r="AU25" s="6" t="str">
        <f t="shared" ref="AU25:AU32" si="53">IF(AT25*14=0,"",AT25*14)</f>
        <v/>
      </c>
      <c r="AV25" s="273"/>
      <c r="AW25" s="6" t="str">
        <f t="shared" ref="AW25:AW32" si="54">IF(AV25*14=0,"",AV25*14)</f>
        <v/>
      </c>
      <c r="AX25" s="273"/>
      <c r="AY25" s="273"/>
      <c r="AZ25" s="7">
        <f t="shared" ref="AZ25:AZ27" si="55">IF(D25+J25+P25+V25+AB25+AH25+AN25+AT25=0,"",D25+J25+P25+V25+AB25+AH25+AN25+AT25)</f>
        <v>2</v>
      </c>
      <c r="BA25" s="6">
        <f t="shared" ref="BA25:BA26" si="56">IF((D25+J25+P25+V25+AB25+AH25+AN25+AT25)*14=0,"",(D25+J25+P25+V25+AB25+AH25+AN25+AT25)*14)</f>
        <v>28</v>
      </c>
      <c r="BB25" s="8">
        <f t="shared" ref="BB25:BB26" si="57">IF(F25+L25+R25+X25+AD25+AJ25+AP25+AV25=0,"",F25+L25+R25+X25+AD25+AJ25+AP25+AV25)</f>
        <v>2</v>
      </c>
      <c r="BC25" s="6">
        <f t="shared" ref="BC25:BC26" si="58">IF((L25+F25+R25+X25+AD25+AJ25+AP25+AV25)*14=0,"",(L25+F25+R25+X25+AD25+AJ25+AP25+AV25)*14)</f>
        <v>28</v>
      </c>
      <c r="BD25" s="8">
        <f t="shared" ref="BD25:BD26" si="59">IF(N25+H25+T25+Z25+AF25+AL25+AR25+AX25=0,"",N25+H25+T25+Z25+AF25+AL25+AR25+AX25)</f>
        <v>4</v>
      </c>
      <c r="BE25" s="9">
        <f t="shared" si="21"/>
        <v>4</v>
      </c>
      <c r="BF25" s="238" t="s">
        <v>183</v>
      </c>
      <c r="BG25" s="238" t="s">
        <v>91</v>
      </c>
    </row>
    <row r="26" spans="1:59" s="267" customFormat="1" ht="15.75" customHeight="1" x14ac:dyDescent="0.25">
      <c r="A26" s="372" t="s">
        <v>416</v>
      </c>
      <c r="B26" s="51" t="s">
        <v>31</v>
      </c>
      <c r="C26" s="244" t="s">
        <v>399</v>
      </c>
      <c r="D26" s="102"/>
      <c r="E26" s="6"/>
      <c r="F26" s="102"/>
      <c r="G26" s="6"/>
      <c r="H26" s="102"/>
      <c r="I26" s="103"/>
      <c r="J26" s="56"/>
      <c r="K26" s="6"/>
      <c r="L26" s="55"/>
      <c r="M26" s="6"/>
      <c r="N26" s="55"/>
      <c r="O26" s="59"/>
      <c r="P26" s="55"/>
      <c r="Q26" s="6"/>
      <c r="R26" s="55"/>
      <c r="S26" s="6"/>
      <c r="T26" s="55"/>
      <c r="U26" s="58"/>
      <c r="V26" s="56"/>
      <c r="W26" s="6"/>
      <c r="X26" s="55"/>
      <c r="Y26" s="6"/>
      <c r="Z26" s="55"/>
      <c r="AA26" s="59"/>
      <c r="AB26" s="55"/>
      <c r="AC26" s="6"/>
      <c r="AD26" s="55"/>
      <c r="AE26" s="6"/>
      <c r="AF26" s="347"/>
      <c r="AG26" s="58"/>
      <c r="AH26" s="56"/>
      <c r="AI26" s="6"/>
      <c r="AJ26" s="55"/>
      <c r="AK26" s="6"/>
      <c r="AL26" s="55"/>
      <c r="AM26" s="59"/>
      <c r="AN26" s="56"/>
      <c r="AO26" s="6"/>
      <c r="AP26" s="57"/>
      <c r="AQ26" s="6"/>
      <c r="AR26" s="57"/>
      <c r="AS26" s="60"/>
      <c r="AT26" s="273"/>
      <c r="AU26" s="6" t="str">
        <f t="shared" si="53"/>
        <v/>
      </c>
      <c r="AV26" s="273">
        <v>38</v>
      </c>
      <c r="AW26" s="6">
        <f t="shared" si="54"/>
        <v>532</v>
      </c>
      <c r="AX26" s="273">
        <v>17</v>
      </c>
      <c r="AY26" s="273" t="s">
        <v>81</v>
      </c>
      <c r="AZ26" s="7" t="str">
        <f t="shared" si="55"/>
        <v/>
      </c>
      <c r="BA26" s="6" t="str">
        <f t="shared" si="56"/>
        <v/>
      </c>
      <c r="BB26" s="8">
        <f t="shared" si="57"/>
        <v>38</v>
      </c>
      <c r="BC26" s="6">
        <f t="shared" si="58"/>
        <v>532</v>
      </c>
      <c r="BD26" s="8">
        <f t="shared" si="59"/>
        <v>17</v>
      </c>
      <c r="BE26" s="9">
        <f t="shared" si="21"/>
        <v>38</v>
      </c>
      <c r="BF26" s="238" t="s">
        <v>183</v>
      </c>
      <c r="BG26" s="238" t="s">
        <v>251</v>
      </c>
    </row>
    <row r="27" spans="1:59" s="265" customFormat="1" ht="15.75" customHeight="1" x14ac:dyDescent="0.25">
      <c r="A27" s="372"/>
      <c r="B27" s="51" t="s">
        <v>31</v>
      </c>
      <c r="C27" s="244" t="s">
        <v>29</v>
      </c>
      <c r="D27" s="102"/>
      <c r="E27" s="6"/>
      <c r="F27" s="102"/>
      <c r="G27" s="6"/>
      <c r="H27" s="102"/>
      <c r="I27" s="103"/>
      <c r="J27" s="56"/>
      <c r="K27" s="6"/>
      <c r="L27" s="55"/>
      <c r="M27" s="6"/>
      <c r="N27" s="55"/>
      <c r="O27" s="59"/>
      <c r="P27" s="55"/>
      <c r="Q27" s="6"/>
      <c r="R27" s="55"/>
      <c r="S27" s="6"/>
      <c r="T27" s="55"/>
      <c r="U27" s="58"/>
      <c r="V27" s="56"/>
      <c r="W27" s="6"/>
      <c r="X27" s="55"/>
      <c r="Y27" s="6"/>
      <c r="Z27" s="55"/>
      <c r="AA27" s="59"/>
      <c r="AB27" s="56">
        <v>1</v>
      </c>
      <c r="AC27" s="6">
        <f t="shared" si="30"/>
        <v>14</v>
      </c>
      <c r="AD27" s="55">
        <v>1</v>
      </c>
      <c r="AE27" s="6">
        <f t="shared" si="31"/>
        <v>14</v>
      </c>
      <c r="AF27" s="55">
        <v>2</v>
      </c>
      <c r="AG27" s="59" t="s">
        <v>72</v>
      </c>
      <c r="AH27" s="56"/>
      <c r="AI27" s="6" t="str">
        <f t="shared" si="10"/>
        <v/>
      </c>
      <c r="AJ27" s="55"/>
      <c r="AK27" s="6" t="str">
        <f t="shared" si="11"/>
        <v/>
      </c>
      <c r="AL27" s="55"/>
      <c r="AM27" s="59"/>
      <c r="AN27" s="56"/>
      <c r="AO27" s="6"/>
      <c r="AP27" s="57"/>
      <c r="AQ27" s="6"/>
      <c r="AR27" s="57"/>
      <c r="AS27" s="60"/>
      <c r="AT27" s="55"/>
      <c r="AU27" s="6" t="str">
        <f t="shared" si="53"/>
        <v/>
      </c>
      <c r="AV27" s="55"/>
      <c r="AW27" s="6" t="str">
        <f t="shared" si="54"/>
        <v/>
      </c>
      <c r="AX27" s="55"/>
      <c r="AY27" s="273"/>
      <c r="AZ27" s="7">
        <f t="shared" si="55"/>
        <v>1</v>
      </c>
      <c r="BA27" s="6">
        <f t="shared" ref="BA27:BA32" si="60">IF((D27+J27+P27+V27+AB27+AH27+AN27+AT27)*14=0,"",(D27+J27+P27+V27+AB27+AH27+AN27+AT27)*14)</f>
        <v>14</v>
      </c>
      <c r="BB27" s="8">
        <f t="shared" ref="BB27:BB32" si="61">IF(F27+L27+R27+X27+AD27+AJ27+AP27+AV27=0,"",F27+L27+R27+X27+AD27+AJ27+AP27+AV27)</f>
        <v>1</v>
      </c>
      <c r="BC27" s="6">
        <f t="shared" ref="BC27:BC32" si="62">IF((L27+F27+R27+X27+AD27+AJ27+AP27+AV27)*14=0,"",(L27+F27+R27+X27+AD27+AJ27+AP27+AV27)*14)</f>
        <v>14</v>
      </c>
      <c r="BD27" s="8">
        <f t="shared" ref="BD27:BD33" si="63">IF(N27+H27+T27+Z27+AF27+AL27+AR27+AX27=0,"",N27+H27+T27+Z27+AF27+AL27+AR27+AX27)</f>
        <v>2</v>
      </c>
      <c r="BE27" s="9">
        <f t="shared" si="21"/>
        <v>2</v>
      </c>
      <c r="BF27" s="238"/>
      <c r="BG27" s="238"/>
    </row>
    <row r="28" spans="1:59" s="265" customFormat="1" ht="15.75" customHeight="1" x14ac:dyDescent="0.25">
      <c r="A28" s="372"/>
      <c r="B28" s="51" t="s">
        <v>31</v>
      </c>
      <c r="C28" s="244" t="s">
        <v>30</v>
      </c>
      <c r="D28" s="102"/>
      <c r="E28" s="6"/>
      <c r="F28" s="102"/>
      <c r="G28" s="6"/>
      <c r="H28" s="102"/>
      <c r="I28" s="103"/>
      <c r="J28" s="56"/>
      <c r="K28" s="6"/>
      <c r="L28" s="55"/>
      <c r="M28" s="6"/>
      <c r="N28" s="55"/>
      <c r="O28" s="59"/>
      <c r="P28" s="55"/>
      <c r="Q28" s="6"/>
      <c r="R28" s="55"/>
      <c r="S28" s="6"/>
      <c r="T28" s="55"/>
      <c r="U28" s="58"/>
      <c r="V28" s="56"/>
      <c r="W28" s="6"/>
      <c r="X28" s="55"/>
      <c r="Y28" s="6"/>
      <c r="Z28" s="55"/>
      <c r="AA28" s="59"/>
      <c r="AB28" s="55"/>
      <c r="AC28" s="6"/>
      <c r="AD28" s="55"/>
      <c r="AE28" s="6"/>
      <c r="AF28" s="55"/>
      <c r="AG28" s="58"/>
      <c r="AH28" s="56">
        <v>1</v>
      </c>
      <c r="AI28" s="6">
        <f t="shared" si="10"/>
        <v>14</v>
      </c>
      <c r="AJ28" s="55">
        <v>1</v>
      </c>
      <c r="AK28" s="6">
        <f t="shared" si="11"/>
        <v>14</v>
      </c>
      <c r="AL28" s="55">
        <v>2</v>
      </c>
      <c r="AM28" s="59" t="s">
        <v>72</v>
      </c>
      <c r="AN28" s="56"/>
      <c r="AO28" s="6"/>
      <c r="AP28" s="57"/>
      <c r="AQ28" s="6"/>
      <c r="AR28" s="57"/>
      <c r="AS28" s="60"/>
      <c r="AT28" s="55"/>
      <c r="AU28" s="6" t="str">
        <f t="shared" si="53"/>
        <v/>
      </c>
      <c r="AV28" s="55"/>
      <c r="AW28" s="6" t="str">
        <f t="shared" si="54"/>
        <v/>
      </c>
      <c r="AX28" s="55"/>
      <c r="AY28" s="273"/>
      <c r="AZ28" s="7">
        <f t="shared" ref="AZ28:AZ32" si="64">IF(D28+J28+P28+V28+AB28+AH28+AN28+AT28=0,"",D28+J28+P28+V28+AB28+AH28+AN28+AT28)</f>
        <v>1</v>
      </c>
      <c r="BA28" s="6">
        <f t="shared" si="60"/>
        <v>14</v>
      </c>
      <c r="BB28" s="8">
        <f t="shared" si="61"/>
        <v>1</v>
      </c>
      <c r="BC28" s="6">
        <f t="shared" si="62"/>
        <v>14</v>
      </c>
      <c r="BD28" s="8">
        <f t="shared" si="63"/>
        <v>2</v>
      </c>
      <c r="BE28" s="9">
        <f t="shared" si="21"/>
        <v>2</v>
      </c>
      <c r="BF28" s="238"/>
      <c r="BG28" s="238"/>
    </row>
    <row r="29" spans="1:59" s="265" customFormat="1" ht="15.75" customHeight="1" x14ac:dyDescent="0.25">
      <c r="A29" s="372"/>
      <c r="B29" s="51" t="s">
        <v>31</v>
      </c>
      <c r="C29" s="244" t="s">
        <v>88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5"/>
      <c r="AC29" s="6"/>
      <c r="AD29" s="55"/>
      <c r="AE29" s="6"/>
      <c r="AF29" s="55"/>
      <c r="AG29" s="58"/>
      <c r="AH29" s="56">
        <v>1</v>
      </c>
      <c r="AI29" s="6">
        <f t="shared" si="10"/>
        <v>14</v>
      </c>
      <c r="AJ29" s="55">
        <v>1</v>
      </c>
      <c r="AK29" s="6">
        <f t="shared" si="11"/>
        <v>14</v>
      </c>
      <c r="AL29" s="55">
        <v>2</v>
      </c>
      <c r="AM29" s="59" t="s">
        <v>72</v>
      </c>
      <c r="AN29" s="56"/>
      <c r="AO29" s="6"/>
      <c r="AP29" s="55"/>
      <c r="AQ29" s="6"/>
      <c r="AR29" s="55"/>
      <c r="AS29" s="59"/>
      <c r="AT29" s="55"/>
      <c r="AU29" s="6" t="str">
        <f t="shared" si="53"/>
        <v/>
      </c>
      <c r="AV29" s="55"/>
      <c r="AW29" s="6" t="str">
        <f t="shared" si="54"/>
        <v/>
      </c>
      <c r="AX29" s="55"/>
      <c r="AY29" s="286"/>
      <c r="AZ29" s="7">
        <f t="shared" si="64"/>
        <v>1</v>
      </c>
      <c r="BA29" s="6">
        <f t="shared" si="60"/>
        <v>14</v>
      </c>
      <c r="BB29" s="8">
        <f t="shared" si="61"/>
        <v>1</v>
      </c>
      <c r="BC29" s="6">
        <f t="shared" si="62"/>
        <v>14</v>
      </c>
      <c r="BD29" s="8">
        <f t="shared" si="63"/>
        <v>2</v>
      </c>
      <c r="BE29" s="9">
        <f t="shared" si="21"/>
        <v>2</v>
      </c>
      <c r="BF29" s="238"/>
      <c r="BG29" s="238"/>
    </row>
    <row r="30" spans="1:59" s="265" customFormat="1" ht="15.75" customHeight="1" x14ac:dyDescent="0.25">
      <c r="A30" s="372"/>
      <c r="B30" s="51" t="s">
        <v>31</v>
      </c>
      <c r="C30" s="300" t="s">
        <v>237</v>
      </c>
      <c r="D30" s="102"/>
      <c r="E30" s="6" t="str">
        <f t="shared" ref="E30" si="65">IF(D30*14=0,"",D30*14)</f>
        <v/>
      </c>
      <c r="F30" s="102"/>
      <c r="G30" s="6" t="str">
        <f t="shared" ref="G30" si="66">IF(F30*14=0,"",F30*14)</f>
        <v/>
      </c>
      <c r="H30" s="102"/>
      <c r="I30" s="103"/>
      <c r="J30" s="56"/>
      <c r="K30" s="6" t="str">
        <f t="shared" ref="K30" si="67">IF(J30*14=0,"",J30*14)</f>
        <v/>
      </c>
      <c r="L30" s="55"/>
      <c r="M30" s="6" t="str">
        <f t="shared" ref="M30" si="68">IF(L30*14=0,"",L30*14)</f>
        <v/>
      </c>
      <c r="N30" s="55"/>
      <c r="O30" s="59"/>
      <c r="P30" s="55"/>
      <c r="Q30" s="6" t="str">
        <f t="shared" ref="Q30" si="69">IF(P30*14=0,"",P30*14)</f>
        <v/>
      </c>
      <c r="R30" s="55"/>
      <c r="S30" s="6" t="str">
        <f t="shared" ref="S30" si="70">IF(R30*14=0,"",R30*14)</f>
        <v/>
      </c>
      <c r="T30" s="55"/>
      <c r="U30" s="58"/>
      <c r="V30" s="56"/>
      <c r="W30" s="6" t="str">
        <f t="shared" ref="W30" si="71">IF(V30*14=0,"",V30*14)</f>
        <v/>
      </c>
      <c r="X30" s="55"/>
      <c r="Y30" s="6" t="str">
        <f t="shared" ref="Y30" si="72">IF(X30*14=0,"",X30*14)</f>
        <v/>
      </c>
      <c r="Z30" s="55"/>
      <c r="AA30" s="59"/>
      <c r="AB30" s="55"/>
      <c r="AC30" s="6" t="str">
        <f t="shared" ref="AC30" si="73">IF(AB30*14=0,"",AB30*14)</f>
        <v/>
      </c>
      <c r="AD30" s="55"/>
      <c r="AE30" s="6" t="str">
        <f t="shared" ref="AE30" si="74">IF(AD30*14=0,"",AD30*14)</f>
        <v/>
      </c>
      <c r="AF30" s="55"/>
      <c r="AG30" s="58"/>
      <c r="AH30" s="56"/>
      <c r="AI30" s="6" t="str">
        <f t="shared" si="10"/>
        <v/>
      </c>
      <c r="AJ30" s="55"/>
      <c r="AK30" s="6" t="str">
        <f t="shared" si="11"/>
        <v/>
      </c>
      <c r="AL30" s="55"/>
      <c r="AM30" s="59"/>
      <c r="AN30" s="56">
        <v>1</v>
      </c>
      <c r="AO30" s="6">
        <f t="shared" ref="AO30" si="75">IF(AN30*14=0,"",AN30*14)</f>
        <v>14</v>
      </c>
      <c r="AP30" s="55">
        <v>1</v>
      </c>
      <c r="AQ30" s="6">
        <f t="shared" ref="AQ30" si="76">IF(AP30*14=0,"",AP30*14)</f>
        <v>14</v>
      </c>
      <c r="AR30" s="55">
        <v>2</v>
      </c>
      <c r="AS30" s="59" t="s">
        <v>72</v>
      </c>
      <c r="AT30" s="273"/>
      <c r="AU30" s="6" t="str">
        <f t="shared" si="53"/>
        <v/>
      </c>
      <c r="AV30" s="273"/>
      <c r="AW30" s="6" t="str">
        <f t="shared" si="54"/>
        <v/>
      </c>
      <c r="AX30" s="273"/>
      <c r="AY30" s="286"/>
      <c r="AZ30" s="7">
        <f t="shared" si="64"/>
        <v>1</v>
      </c>
      <c r="BA30" s="6">
        <f t="shared" si="60"/>
        <v>14</v>
      </c>
      <c r="BB30" s="8">
        <f t="shared" si="61"/>
        <v>1</v>
      </c>
      <c r="BC30" s="6">
        <f t="shared" si="62"/>
        <v>14</v>
      </c>
      <c r="BD30" s="8">
        <f t="shared" si="63"/>
        <v>2</v>
      </c>
      <c r="BE30" s="9">
        <f t="shared" si="21"/>
        <v>2</v>
      </c>
      <c r="BF30" s="238"/>
      <c r="BG30" s="238"/>
    </row>
    <row r="31" spans="1:59" s="2" customFormat="1" ht="15.75" customHeight="1" x14ac:dyDescent="0.25">
      <c r="A31" s="372"/>
      <c r="B31" s="51" t="s">
        <v>31</v>
      </c>
      <c r="C31" s="300" t="s">
        <v>335</v>
      </c>
      <c r="D31" s="102"/>
      <c r="E31" s="6" t="str">
        <f t="shared" si="22"/>
        <v/>
      </c>
      <c r="F31" s="102"/>
      <c r="G31" s="6" t="str">
        <f t="shared" si="23"/>
        <v/>
      </c>
      <c r="H31" s="102"/>
      <c r="I31" s="103"/>
      <c r="J31" s="56"/>
      <c r="K31" s="6" t="str">
        <f t="shared" si="24"/>
        <v/>
      </c>
      <c r="L31" s="55"/>
      <c r="M31" s="6" t="str">
        <f t="shared" si="25"/>
        <v/>
      </c>
      <c r="N31" s="55"/>
      <c r="O31" s="59"/>
      <c r="P31" s="55"/>
      <c r="Q31" s="6" t="str">
        <f t="shared" si="26"/>
        <v/>
      </c>
      <c r="R31" s="55"/>
      <c r="S31" s="6" t="str">
        <f t="shared" si="27"/>
        <v/>
      </c>
      <c r="T31" s="55"/>
      <c r="U31" s="58"/>
      <c r="V31" s="56"/>
      <c r="W31" s="6" t="str">
        <f t="shared" si="28"/>
        <v/>
      </c>
      <c r="X31" s="55"/>
      <c r="Y31" s="6" t="str">
        <f t="shared" si="29"/>
        <v/>
      </c>
      <c r="Z31" s="55"/>
      <c r="AA31" s="59"/>
      <c r="AB31" s="55"/>
      <c r="AC31" s="6" t="str">
        <f t="shared" si="30"/>
        <v/>
      </c>
      <c r="AD31" s="55"/>
      <c r="AE31" s="6" t="str">
        <f t="shared" si="31"/>
        <v/>
      </c>
      <c r="AF31" s="55"/>
      <c r="AG31" s="58"/>
      <c r="AH31" s="56"/>
      <c r="AI31" s="6" t="str">
        <f t="shared" si="10"/>
        <v/>
      </c>
      <c r="AJ31" s="55"/>
      <c r="AK31" s="6" t="str">
        <f t="shared" si="11"/>
        <v/>
      </c>
      <c r="AL31" s="55"/>
      <c r="AM31" s="59"/>
      <c r="AN31" s="56">
        <v>1</v>
      </c>
      <c r="AO31" s="6">
        <f t="shared" si="32"/>
        <v>14</v>
      </c>
      <c r="AP31" s="57">
        <v>1</v>
      </c>
      <c r="AQ31" s="6">
        <f t="shared" si="33"/>
        <v>14</v>
      </c>
      <c r="AR31" s="57">
        <v>2</v>
      </c>
      <c r="AS31" s="60" t="s">
        <v>72</v>
      </c>
      <c r="AT31" s="55"/>
      <c r="AU31" s="6" t="str">
        <f t="shared" si="53"/>
        <v/>
      </c>
      <c r="AV31" s="55"/>
      <c r="AW31" s="6" t="str">
        <f t="shared" si="54"/>
        <v/>
      </c>
      <c r="AX31" s="55"/>
      <c r="AY31" s="55"/>
      <c r="AZ31" s="7">
        <f t="shared" si="64"/>
        <v>1</v>
      </c>
      <c r="BA31" s="6">
        <f t="shared" si="60"/>
        <v>14</v>
      </c>
      <c r="BB31" s="8">
        <f t="shared" si="61"/>
        <v>1</v>
      </c>
      <c r="BC31" s="6">
        <f t="shared" si="62"/>
        <v>14</v>
      </c>
      <c r="BD31" s="8">
        <f t="shared" si="63"/>
        <v>2</v>
      </c>
      <c r="BE31" s="9">
        <f t="shared" si="21"/>
        <v>2</v>
      </c>
      <c r="BF31" s="238"/>
      <c r="BG31" s="238"/>
    </row>
    <row r="32" spans="1:59" ht="15.75" customHeight="1" x14ac:dyDescent="0.25">
      <c r="A32" s="372"/>
      <c r="B32" s="51" t="s">
        <v>31</v>
      </c>
      <c r="C32" s="52"/>
      <c r="D32" s="102"/>
      <c r="E32" s="6" t="str">
        <f t="shared" si="22"/>
        <v/>
      </c>
      <c r="F32" s="102"/>
      <c r="G32" s="6" t="str">
        <f t="shared" si="23"/>
        <v/>
      </c>
      <c r="H32" s="102"/>
      <c r="I32" s="103"/>
      <c r="J32" s="56"/>
      <c r="K32" s="6" t="str">
        <f t="shared" si="24"/>
        <v/>
      </c>
      <c r="L32" s="55"/>
      <c r="M32" s="6" t="str">
        <f t="shared" si="25"/>
        <v/>
      </c>
      <c r="N32" s="55"/>
      <c r="O32" s="59"/>
      <c r="P32" s="55"/>
      <c r="Q32" s="6" t="str">
        <f t="shared" si="26"/>
        <v/>
      </c>
      <c r="R32" s="55"/>
      <c r="S32" s="6" t="str">
        <f t="shared" si="27"/>
        <v/>
      </c>
      <c r="T32" s="55"/>
      <c r="U32" s="58"/>
      <c r="V32" s="56"/>
      <c r="W32" s="6" t="str">
        <f t="shared" si="28"/>
        <v/>
      </c>
      <c r="X32" s="55"/>
      <c r="Y32" s="6" t="str">
        <f t="shared" si="29"/>
        <v/>
      </c>
      <c r="Z32" s="55"/>
      <c r="AA32" s="59"/>
      <c r="AB32" s="55"/>
      <c r="AC32" s="6" t="str">
        <f t="shared" si="30"/>
        <v/>
      </c>
      <c r="AD32" s="55"/>
      <c r="AE32" s="6" t="str">
        <f t="shared" si="31"/>
        <v/>
      </c>
      <c r="AF32" s="55"/>
      <c r="AG32" s="58"/>
      <c r="AH32" s="56"/>
      <c r="AI32" s="6" t="str">
        <f t="shared" si="10"/>
        <v/>
      </c>
      <c r="AJ32" s="55"/>
      <c r="AK32" s="6" t="str">
        <f t="shared" si="11"/>
        <v/>
      </c>
      <c r="AL32" s="55"/>
      <c r="AM32" s="59"/>
      <c r="AN32" s="56"/>
      <c r="AO32" s="6" t="str">
        <f t="shared" si="32"/>
        <v/>
      </c>
      <c r="AP32" s="57"/>
      <c r="AQ32" s="6" t="str">
        <f t="shared" si="33"/>
        <v/>
      </c>
      <c r="AR32" s="57"/>
      <c r="AS32" s="60"/>
      <c r="AT32" s="55"/>
      <c r="AU32" s="6" t="str">
        <f t="shared" si="53"/>
        <v/>
      </c>
      <c r="AV32" s="55"/>
      <c r="AW32" s="6" t="str">
        <f t="shared" si="54"/>
        <v/>
      </c>
      <c r="AX32" s="55"/>
      <c r="AY32" s="55"/>
      <c r="AZ32" s="7" t="str">
        <f t="shared" si="64"/>
        <v/>
      </c>
      <c r="BA32" s="6" t="str">
        <f t="shared" si="60"/>
        <v/>
      </c>
      <c r="BB32" s="8" t="str">
        <f t="shared" si="61"/>
        <v/>
      </c>
      <c r="BC32" s="6" t="str">
        <f t="shared" si="62"/>
        <v/>
      </c>
      <c r="BD32" s="8" t="str">
        <f t="shared" si="63"/>
        <v/>
      </c>
      <c r="BE32" s="9" t="str">
        <f t="shared" si="21"/>
        <v/>
      </c>
      <c r="BF32" s="238"/>
      <c r="BG32" s="238"/>
    </row>
    <row r="33" spans="1:59" s="121" customFormat="1" ht="15.75" customHeight="1" thickBot="1" x14ac:dyDescent="0.35">
      <c r="A33" s="183"/>
      <c r="B33" s="11"/>
      <c r="C33" s="366" t="s">
        <v>51</v>
      </c>
      <c r="D33" s="348">
        <f>SUM(D12:D32)</f>
        <v>0</v>
      </c>
      <c r="E33" s="132">
        <f>SUM(E12:E32)</f>
        <v>0</v>
      </c>
      <c r="F33" s="132">
        <f>SUM(F12:F32)</f>
        <v>0</v>
      </c>
      <c r="G33" s="132">
        <f>SUM(G12:G32)</f>
        <v>0</v>
      </c>
      <c r="H33" s="132">
        <f>SUM(H12:H32)</f>
        <v>0</v>
      </c>
      <c r="I33" s="190" t="s">
        <v>17</v>
      </c>
      <c r="J33" s="132">
        <f>SUM(J12:J32)</f>
        <v>0</v>
      </c>
      <c r="K33" s="132">
        <f>SUM(K12:K32)</f>
        <v>0</v>
      </c>
      <c r="L33" s="132">
        <f>SUM(L12:L32)</f>
        <v>0</v>
      </c>
      <c r="M33" s="132">
        <f>SUM(M12:M32)</f>
        <v>0</v>
      </c>
      <c r="N33" s="132">
        <f>SUM(N12:N32)</f>
        <v>0</v>
      </c>
      <c r="O33" s="190" t="s">
        <v>17</v>
      </c>
      <c r="P33" s="132">
        <f>SUM(P12:P32)</f>
        <v>0</v>
      </c>
      <c r="Q33" s="132">
        <f>SUM(Q12:Q32)</f>
        <v>0</v>
      </c>
      <c r="R33" s="132">
        <f>SUM(R12:R32)</f>
        <v>0</v>
      </c>
      <c r="S33" s="132">
        <f>SUM(S12:S32)</f>
        <v>0</v>
      </c>
      <c r="T33" s="132">
        <f>SUM(T12:T32)</f>
        <v>0</v>
      </c>
      <c r="U33" s="190" t="s">
        <v>17</v>
      </c>
      <c r="V33" s="132">
        <f>SUM(V12:V32)</f>
        <v>0</v>
      </c>
      <c r="W33" s="132">
        <f>SUM(W12:W32)</f>
        <v>0</v>
      </c>
      <c r="X33" s="132">
        <f>SUM(X12:X32)</f>
        <v>0</v>
      </c>
      <c r="Y33" s="132">
        <f>SUM(Y12:Y32)</f>
        <v>0</v>
      </c>
      <c r="Z33" s="132">
        <f>SUM(Z12:Z32)</f>
        <v>0</v>
      </c>
      <c r="AA33" s="190" t="s">
        <v>17</v>
      </c>
      <c r="AB33" s="132">
        <f>SUM(AB12:AB32)</f>
        <v>13</v>
      </c>
      <c r="AC33" s="132">
        <f>SUM(AC12:AC32)</f>
        <v>182</v>
      </c>
      <c r="AD33" s="132">
        <f>SUM(AD12:AD32)</f>
        <v>10</v>
      </c>
      <c r="AE33" s="132">
        <f>SUM(AE12:AE32)</f>
        <v>140</v>
      </c>
      <c r="AF33" s="132">
        <f>SUM(AF12:AF32)</f>
        <v>23</v>
      </c>
      <c r="AG33" s="190" t="s">
        <v>17</v>
      </c>
      <c r="AH33" s="132">
        <f>SUM(AH12:AH32)</f>
        <v>12</v>
      </c>
      <c r="AI33" s="132">
        <f>SUM(AI12:AI32)</f>
        <v>168</v>
      </c>
      <c r="AJ33" s="132">
        <f>SUM(AJ12:AJ32)</f>
        <v>11</v>
      </c>
      <c r="AK33" s="132">
        <f>SUM(AK12:AK32)</f>
        <v>154</v>
      </c>
      <c r="AL33" s="132">
        <f>SUM(AL12:AL32)</f>
        <v>25</v>
      </c>
      <c r="AM33" s="190" t="s">
        <v>17</v>
      </c>
      <c r="AN33" s="132">
        <f>SUM(AN12:AN32)</f>
        <v>16</v>
      </c>
      <c r="AO33" s="132">
        <f>SUM(AO12:AO32)</f>
        <v>224</v>
      </c>
      <c r="AP33" s="132">
        <f>SUM(AP12:AP32)</f>
        <v>14</v>
      </c>
      <c r="AQ33" s="132">
        <f>SUM(AQ12:AQ32)</f>
        <v>196</v>
      </c>
      <c r="AR33" s="132">
        <f>SUM(AR12:AR32)</f>
        <v>31</v>
      </c>
      <c r="AS33" s="190" t="s">
        <v>17</v>
      </c>
      <c r="AT33" s="132">
        <f>SUM(AT12:AT32)</f>
        <v>0</v>
      </c>
      <c r="AU33" s="132">
        <f>SUM(AU12:AU32)</f>
        <v>0</v>
      </c>
      <c r="AV33" s="132">
        <f>SUM(AV12:AV32)</f>
        <v>38</v>
      </c>
      <c r="AW33" s="132">
        <f>SUM(AW12:AW32)</f>
        <v>532</v>
      </c>
      <c r="AX33" s="132">
        <f>SUM(AX12:AX32)</f>
        <v>17</v>
      </c>
      <c r="AY33" s="349" t="s">
        <v>17</v>
      </c>
      <c r="AZ33" s="368">
        <f>SUM(AZ12:AZ32)</f>
        <v>41</v>
      </c>
      <c r="BA33" s="356">
        <f>SUM(BA12:BA32)</f>
        <v>574</v>
      </c>
      <c r="BB33" s="356">
        <f>SUM(BB12:BB32)</f>
        <v>73</v>
      </c>
      <c r="BC33" s="356">
        <f>SUM(BC12:BC32)</f>
        <v>1022</v>
      </c>
      <c r="BD33" s="339">
        <f t="shared" si="63"/>
        <v>96</v>
      </c>
      <c r="BE33" s="340">
        <f t="shared" ref="BE33" si="77">IF(D33+F33+L33+J33+P33+R33+V33+X33+AB33+AD33+AH33+AJ33+AN33+AP33+AT33+AV33=0,"",D33+F33+L33+J33+P33+R33+V33+X33+AB33+AD33+AH33+AJ33+AN33+AP33+AT33+AV33)</f>
        <v>114</v>
      </c>
      <c r="BF33" s="238"/>
      <c r="BG33" s="238"/>
    </row>
    <row r="34" spans="1:59" s="121" customFormat="1" ht="15.75" customHeight="1" thickBot="1" x14ac:dyDescent="0.35">
      <c r="A34" s="171"/>
      <c r="B34" s="172"/>
      <c r="C34" s="119" t="s">
        <v>41</v>
      </c>
      <c r="D34" s="120">
        <f>D10+D33</f>
        <v>0</v>
      </c>
      <c r="E34" s="120">
        <f>E10+E33</f>
        <v>0</v>
      </c>
      <c r="F34" s="120">
        <f>F10+F33</f>
        <v>30</v>
      </c>
      <c r="G34" s="120">
        <f>G10+G33</f>
        <v>600</v>
      </c>
      <c r="H34" s="120">
        <f>H10+H33</f>
        <v>27</v>
      </c>
      <c r="I34" s="191" t="s">
        <v>17</v>
      </c>
      <c r="J34" s="120">
        <f>J10+J33</f>
        <v>16</v>
      </c>
      <c r="K34" s="120">
        <f>K10+K33</f>
        <v>224</v>
      </c>
      <c r="L34" s="120">
        <f>L10+L33</f>
        <v>17</v>
      </c>
      <c r="M34" s="120">
        <f>M10+M33</f>
        <v>238</v>
      </c>
      <c r="N34" s="120">
        <f>N10+N33</f>
        <v>27</v>
      </c>
      <c r="O34" s="191" t="s">
        <v>17</v>
      </c>
      <c r="P34" s="120">
        <f>P10+P33</f>
        <v>10</v>
      </c>
      <c r="Q34" s="120">
        <f>Q10+Q33</f>
        <v>140</v>
      </c>
      <c r="R34" s="120">
        <f>R10+R33</f>
        <v>21</v>
      </c>
      <c r="S34" s="120">
        <f>S10+S33</f>
        <v>304</v>
      </c>
      <c r="T34" s="120">
        <f>T10+T33</f>
        <v>31</v>
      </c>
      <c r="U34" s="191" t="s">
        <v>17</v>
      </c>
      <c r="V34" s="120">
        <f>V10+V33</f>
        <v>14</v>
      </c>
      <c r="W34" s="120">
        <f>W10+W33</f>
        <v>196</v>
      </c>
      <c r="X34" s="120">
        <f>X10+X33</f>
        <v>18</v>
      </c>
      <c r="Y34" s="120">
        <f>Y10+Y33</f>
        <v>252</v>
      </c>
      <c r="Z34" s="120">
        <f>Z10+Z33</f>
        <v>33</v>
      </c>
      <c r="AA34" s="191" t="s">
        <v>17</v>
      </c>
      <c r="AB34" s="120">
        <f>AB10+AB33</f>
        <v>16</v>
      </c>
      <c r="AC34" s="120">
        <f>AC10+AC33</f>
        <v>224</v>
      </c>
      <c r="AD34" s="120">
        <f>AD10+AD33</f>
        <v>16</v>
      </c>
      <c r="AE34" s="120">
        <f>AE10+AE33</f>
        <v>224</v>
      </c>
      <c r="AF34" s="120">
        <f>AF10+AF33</f>
        <v>31</v>
      </c>
      <c r="AG34" s="191" t="s">
        <v>17</v>
      </c>
      <c r="AH34" s="120">
        <f>AH10+AH33</f>
        <v>14</v>
      </c>
      <c r="AI34" s="120">
        <f>AI10+AI33</f>
        <v>196</v>
      </c>
      <c r="AJ34" s="120">
        <f>AJ10+AJ33</f>
        <v>15</v>
      </c>
      <c r="AK34" s="120">
        <f>AK10+AK33</f>
        <v>210</v>
      </c>
      <c r="AL34" s="120">
        <f>AL10+AL33</f>
        <v>31</v>
      </c>
      <c r="AM34" s="191" t="s">
        <v>17</v>
      </c>
      <c r="AN34" s="120">
        <f>AN10+AN33</f>
        <v>16</v>
      </c>
      <c r="AO34" s="120">
        <f>AO10+AO33</f>
        <v>224</v>
      </c>
      <c r="AP34" s="120">
        <f>AP10+AP33</f>
        <v>16</v>
      </c>
      <c r="AQ34" s="120">
        <f>AQ10+AQ33</f>
        <v>224</v>
      </c>
      <c r="AR34" s="120">
        <f>AR10+AR33</f>
        <v>33</v>
      </c>
      <c r="AS34" s="191" t="s">
        <v>17</v>
      </c>
      <c r="AT34" s="120">
        <f>AT10+AT33</f>
        <v>0</v>
      </c>
      <c r="AU34" s="120">
        <f>AU10+AU33</f>
        <v>0</v>
      </c>
      <c r="AV34" s="120">
        <f>AV10+AV33</f>
        <v>40</v>
      </c>
      <c r="AW34" s="120">
        <f>AW10+AW33</f>
        <v>560</v>
      </c>
      <c r="AX34" s="120">
        <f>AX10+AX33</f>
        <v>27</v>
      </c>
      <c r="AY34" s="191" t="s">
        <v>17</v>
      </c>
      <c r="AZ34" s="133">
        <f t="shared" ref="AZ34:BE34" si="78">AZ10+AZ33</f>
        <v>86</v>
      </c>
      <c r="BA34" s="133">
        <f t="shared" si="78"/>
        <v>1204</v>
      </c>
      <c r="BB34" s="133">
        <f t="shared" si="78"/>
        <v>173</v>
      </c>
      <c r="BC34" s="342">
        <f t="shared" si="78"/>
        <v>2422</v>
      </c>
      <c r="BD34" s="369">
        <f t="shared" si="78"/>
        <v>240</v>
      </c>
      <c r="BE34" s="371">
        <f t="shared" si="78"/>
        <v>257</v>
      </c>
      <c r="BF34" s="238"/>
      <c r="BG34" s="238"/>
    </row>
    <row r="35" spans="1:59" ht="18.75" customHeight="1" x14ac:dyDescent="0.3">
      <c r="A35" s="134"/>
      <c r="B35" s="135"/>
      <c r="C35" s="136" t="s">
        <v>16</v>
      </c>
      <c r="D35" s="454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5"/>
      <c r="Y35" s="455"/>
      <c r="Z35" s="455"/>
      <c r="AA35" s="455"/>
      <c r="AB35" s="454"/>
      <c r="AC35" s="455"/>
      <c r="AD35" s="455"/>
      <c r="AE35" s="455"/>
      <c r="AF35" s="455"/>
      <c r="AG35" s="455"/>
      <c r="AH35" s="455"/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455"/>
      <c r="AX35" s="455"/>
      <c r="AY35" s="455"/>
      <c r="AZ35" s="549"/>
      <c r="BA35" s="457"/>
      <c r="BB35" s="457"/>
      <c r="BC35" s="457"/>
      <c r="BD35" s="457"/>
      <c r="BE35" s="507"/>
      <c r="BF35" s="353"/>
      <c r="BG35" s="184"/>
    </row>
    <row r="36" spans="1:59" s="95" customFormat="1" ht="15.75" customHeight="1" x14ac:dyDescent="0.25">
      <c r="A36" s="96" t="s">
        <v>374</v>
      </c>
      <c r="B36" s="53" t="s">
        <v>15</v>
      </c>
      <c r="C36" s="244" t="s">
        <v>402</v>
      </c>
      <c r="D36" s="102"/>
      <c r="E36" s="6" t="str">
        <f>IF(D36*14=0,"",D36*14)</f>
        <v/>
      </c>
      <c r="F36" s="102"/>
      <c r="G36" s="6" t="str">
        <f>IF(F36*14=0,"",F36*14)</f>
        <v/>
      </c>
      <c r="H36" s="102"/>
      <c r="I36" s="103"/>
      <c r="J36" s="56"/>
      <c r="K36" s="6" t="str">
        <f>IF(J36*14=0,"",J36*14)</f>
        <v/>
      </c>
      <c r="L36" s="55"/>
      <c r="M36" s="6" t="str">
        <f>IF(L36*14=0,"",L36*14)</f>
        <v/>
      </c>
      <c r="N36" s="55"/>
      <c r="O36" s="59"/>
      <c r="P36" s="55"/>
      <c r="Q36" s="6" t="str">
        <f>IF(P36*14=0,"",P36*14)</f>
        <v/>
      </c>
      <c r="R36" s="55"/>
      <c r="S36" s="6" t="str">
        <f>IF(R36*14=0,"",R36*14)</f>
        <v/>
      </c>
      <c r="T36" s="55"/>
      <c r="U36" s="58"/>
      <c r="V36" s="56"/>
      <c r="W36" s="6" t="str">
        <f>IF(V36*14=0,"",V36*14)</f>
        <v/>
      </c>
      <c r="X36" s="55"/>
      <c r="Y36" s="6" t="str">
        <f>IF(X36*14=0,"",X36*14)</f>
        <v/>
      </c>
      <c r="Z36" s="55"/>
      <c r="AA36" s="59"/>
      <c r="AB36" s="55"/>
      <c r="AC36" s="6" t="str">
        <f>IF(AB36*14=0,"",AB36*14)</f>
        <v/>
      </c>
      <c r="AD36" s="55"/>
      <c r="AE36" s="6" t="str">
        <f>IF(AD36*14=0,"",AD36*14)</f>
        <v/>
      </c>
      <c r="AF36" s="55"/>
      <c r="AG36" s="58"/>
      <c r="AH36" s="56"/>
      <c r="AI36" s="6" t="str">
        <f>IF(AH36*14=0,"",AH36*14)</f>
        <v/>
      </c>
      <c r="AJ36" s="55"/>
      <c r="AK36" s="6" t="str">
        <f>IF(AJ36*14=0,"",AJ36*14)</f>
        <v/>
      </c>
      <c r="AL36" s="55"/>
      <c r="AM36" s="59"/>
      <c r="AN36" s="56"/>
      <c r="AO36" s="6" t="str">
        <f>IF(AN36*14=0,"",AN36*14)</f>
        <v/>
      </c>
      <c r="AP36" s="57"/>
      <c r="AQ36" s="6" t="str">
        <f>IF(AP36*14=0,"",AP36*14)</f>
        <v/>
      </c>
      <c r="AR36" s="57"/>
      <c r="AS36" s="60"/>
      <c r="AT36" s="55"/>
      <c r="AU36" s="6" t="str">
        <f>IF(AT36*14=0,"",AT36*14)</f>
        <v/>
      </c>
      <c r="AV36" s="55"/>
      <c r="AW36" s="6" t="str">
        <f>IF(AV36*14=0,"",AV36*14)</f>
        <v/>
      </c>
      <c r="AX36" s="55"/>
      <c r="AY36" s="55"/>
      <c r="AZ36" s="7" t="str">
        <f>IF(D36+J36+P36+V36+AB36+AH36+AN36+AT36=0,"",D36+J36+P36+V36+AB36+AH36+AN36+AT36)</f>
        <v/>
      </c>
      <c r="BA36" s="16" t="str">
        <f>IF((P36+V36+AB36+AH36+AN36+AT36)*14=0,"",(P36+V36+AB36+AH36+AN36+AT36)*14)</f>
        <v/>
      </c>
      <c r="BB36" s="8" t="str">
        <f>IF(F36+L36+R36+X36+AD36+AJ36+AP36+AV36=0,"",F36+L36+R36+X36+AD36+AJ36+AP36+AV36)</f>
        <v/>
      </c>
      <c r="BC36" s="6" t="str">
        <f>IF((L36+F36+R36+X36+AD36+AJ36+AP36+AV36)*14=0,"",(L36+F36+R36+X36+AD36+AJ36+AP36+AV36)*14)</f>
        <v/>
      </c>
      <c r="BD36" s="61" t="s">
        <v>17</v>
      </c>
      <c r="BE36" s="9" t="str">
        <f>IF(D36+F36+L36+J36+P36+R36+V36+X36+AB36+AD36+AH36+AJ36+AN36+AP36+AT36+AV36=0,"",D36+F36+L36+J36+P36+R36+V36+X36+AB36+AD36+AH36+AJ36+AN36+AP36+AT36+AV36)</f>
        <v/>
      </c>
      <c r="BF36" s="354" t="s">
        <v>183</v>
      </c>
      <c r="BG36" s="246" t="s">
        <v>91</v>
      </c>
    </row>
    <row r="37" spans="1:59" s="95" customFormat="1" ht="15.75" customHeight="1" x14ac:dyDescent="0.25">
      <c r="A37" s="96" t="s">
        <v>375</v>
      </c>
      <c r="B37" s="53" t="s">
        <v>15</v>
      </c>
      <c r="C37" s="244" t="s">
        <v>403</v>
      </c>
      <c r="D37" s="102"/>
      <c r="E37" s="6" t="str">
        <f>IF(D37*14=0,"",D37*14)</f>
        <v/>
      </c>
      <c r="F37" s="102"/>
      <c r="G37" s="6" t="str">
        <f>IF(F37*14=0,"",F37*14)</f>
        <v/>
      </c>
      <c r="H37" s="102"/>
      <c r="I37" s="103"/>
      <c r="J37" s="56"/>
      <c r="K37" s="6" t="str">
        <f>IF(J37*14=0,"",J37*14)</f>
        <v/>
      </c>
      <c r="L37" s="55"/>
      <c r="M37" s="6" t="str">
        <f>IF(L37*14=0,"",L37*14)</f>
        <v/>
      </c>
      <c r="N37" s="55"/>
      <c r="O37" s="59"/>
      <c r="P37" s="55"/>
      <c r="Q37" s="6" t="str">
        <f>IF(P37*14=0,"",P37*14)</f>
        <v/>
      </c>
      <c r="R37" s="55"/>
      <c r="S37" s="6" t="str">
        <f>IF(R37*14=0,"",R37*14)</f>
        <v/>
      </c>
      <c r="T37" s="55"/>
      <c r="U37" s="58"/>
      <c r="V37" s="56"/>
      <c r="W37" s="6" t="str">
        <f>IF(V37*14=0,"",V37*14)</f>
        <v/>
      </c>
      <c r="X37" s="55"/>
      <c r="Y37" s="6" t="str">
        <f>IF(X37*14=0,"",X37*14)</f>
        <v/>
      </c>
      <c r="Z37" s="55"/>
      <c r="AA37" s="59"/>
      <c r="AB37" s="55"/>
      <c r="AC37" s="6" t="str">
        <f>IF(AB37*14=0,"",AB37*14)</f>
        <v/>
      </c>
      <c r="AD37" s="55"/>
      <c r="AE37" s="6" t="str">
        <f>IF(AD37*14=0,"",AD37*14)</f>
        <v/>
      </c>
      <c r="AF37" s="55"/>
      <c r="AG37" s="58"/>
      <c r="AH37" s="56"/>
      <c r="AI37" s="6" t="str">
        <f>IF(AH37*14=0,"",AH37*14)</f>
        <v/>
      </c>
      <c r="AJ37" s="55"/>
      <c r="AK37" s="6" t="str">
        <f>IF(AJ37*14=0,"",AJ37*14)</f>
        <v/>
      </c>
      <c r="AL37" s="55"/>
      <c r="AM37" s="59"/>
      <c r="AN37" s="56"/>
      <c r="AO37" s="6" t="str">
        <f>IF(AN37*14=0,"",AN37*14)</f>
        <v/>
      </c>
      <c r="AP37" s="57"/>
      <c r="AQ37" s="6" t="str">
        <f>IF(AP37*14=0,"",AP37*14)</f>
        <v/>
      </c>
      <c r="AR37" s="57"/>
      <c r="AS37" s="60"/>
      <c r="AT37" s="55"/>
      <c r="AU37" s="6" t="str">
        <f>IF(AT37*14=0,"",AT37*14)</f>
        <v/>
      </c>
      <c r="AV37" s="55"/>
      <c r="AW37" s="6" t="str">
        <f>IF(AV37*14=0,"",AV37*14)</f>
        <v/>
      </c>
      <c r="AX37" s="55"/>
      <c r="AY37" s="55"/>
      <c r="AZ37" s="7" t="str">
        <f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1" t="s">
        <v>17</v>
      </c>
      <c r="BE37" s="9" t="str">
        <f>IF(D37+F37+L37+J37+P37+R37+V37+X37+AB37+AD37+AH37+AJ37+AN37+AP37+AT37+AV37=0,"",D37+F37+L37+J37+P37+R37+V37+X37+AB37+AD37+AH37+AJ37+AN37+AP37+AT37+AV37)</f>
        <v/>
      </c>
      <c r="BF37" s="354" t="s">
        <v>183</v>
      </c>
      <c r="BG37" s="246"/>
    </row>
    <row r="38" spans="1:59" s="95" customFormat="1" ht="15.75" customHeight="1" thickBot="1" x14ac:dyDescent="0.3">
      <c r="A38" s="96"/>
      <c r="B38" s="53" t="s">
        <v>15</v>
      </c>
      <c r="C38" s="52"/>
      <c r="D38" s="102"/>
      <c r="E38" s="6" t="str">
        <f>IF(D38*14=0,"",D38*14)</f>
        <v/>
      </c>
      <c r="F38" s="102"/>
      <c r="G38" s="6" t="str">
        <f>IF(F38*14=0,"",F38*14)</f>
        <v/>
      </c>
      <c r="H38" s="102"/>
      <c r="I38" s="103"/>
      <c r="J38" s="56"/>
      <c r="K38" s="6" t="str">
        <f>IF(J38*14=0,"",J38*14)</f>
        <v/>
      </c>
      <c r="L38" s="55"/>
      <c r="M38" s="6" t="str">
        <f>IF(L38*14=0,"",L38*14)</f>
        <v/>
      </c>
      <c r="N38" s="55"/>
      <c r="O38" s="59"/>
      <c r="P38" s="55"/>
      <c r="Q38" s="6" t="str">
        <f>IF(P38*14=0,"",P38*14)</f>
        <v/>
      </c>
      <c r="R38" s="55"/>
      <c r="S38" s="6" t="str">
        <f>IF(R38*14=0,"",R38*14)</f>
        <v/>
      </c>
      <c r="T38" s="55"/>
      <c r="U38" s="58"/>
      <c r="V38" s="56"/>
      <c r="W38" s="6" t="str">
        <f>IF(V38*14=0,"",V38*14)</f>
        <v/>
      </c>
      <c r="X38" s="55"/>
      <c r="Y38" s="6" t="str">
        <f>IF(X38*14=0,"",X38*14)</f>
        <v/>
      </c>
      <c r="Z38" s="55"/>
      <c r="AA38" s="59"/>
      <c r="AB38" s="55"/>
      <c r="AC38" s="6" t="str">
        <f>IF(AB38*14=0,"",AB38*14)</f>
        <v/>
      </c>
      <c r="AD38" s="55"/>
      <c r="AE38" s="6" t="str">
        <f>IF(AD38*14=0,"",AD38*14)</f>
        <v/>
      </c>
      <c r="AF38" s="55"/>
      <c r="AG38" s="58"/>
      <c r="AH38" s="56"/>
      <c r="AI38" s="6" t="str">
        <f>IF(AH38*14=0,"",AH38*14)</f>
        <v/>
      </c>
      <c r="AJ38" s="55"/>
      <c r="AK38" s="6" t="str">
        <f>IF(AJ38*14=0,"",AJ38*14)</f>
        <v/>
      </c>
      <c r="AL38" s="55"/>
      <c r="AM38" s="59"/>
      <c r="AN38" s="56"/>
      <c r="AO38" s="6" t="str">
        <f>IF(AN38*14=0,"",AN38*14)</f>
        <v/>
      </c>
      <c r="AP38" s="57"/>
      <c r="AQ38" s="6" t="str">
        <f>IF(AP38*14=0,"",AP38*14)</f>
        <v/>
      </c>
      <c r="AR38" s="57"/>
      <c r="AS38" s="60"/>
      <c r="AT38" s="55"/>
      <c r="AU38" s="6" t="str">
        <f>IF(AT38*14=0,"",AT38*14)</f>
        <v/>
      </c>
      <c r="AV38" s="55"/>
      <c r="AW38" s="6" t="str">
        <f>IF(AV38*14=0,"",AV38*14)</f>
        <v/>
      </c>
      <c r="AX38" s="55"/>
      <c r="AY38" s="55"/>
      <c r="AZ38" s="7" t="str">
        <f>IF(D38+J38+P38+V38+AB38+AH38+AN38+AT38=0,"",D38+J38+P38+V38+AB38+AH38+AN38+AT38)</f>
        <v/>
      </c>
      <c r="BA38" s="16" t="str">
        <f>IF((P38+V38+AB38+AH38+AN38+AT38)*14=0,"",(P38+V38+AB38+AH38+AN38+AT38)*14)</f>
        <v/>
      </c>
      <c r="BB38" s="8" t="str">
        <f>IF(F38+L38+R38+X38+AD38+AJ38+AP38+AV38=0,"",F38+L38+R38+X38+AD38+AJ38+AP38+AV38)</f>
        <v/>
      </c>
      <c r="BC38" s="16" t="str">
        <f>IF((L38+F38+R38+X38+AD38+AJ38+AP38+AV38)*14=0,"",(L38+F38+R38+X38+AD38+AJ38+AP38+AV38)*14)</f>
        <v/>
      </c>
      <c r="BD38" s="61" t="s">
        <v>17</v>
      </c>
      <c r="BE38" s="9" t="str">
        <f>IF(D38+F38+L38+J38+P38+R38+V38+X38+AB38+AD38+AH38+AJ38+AN38+AP38+AT38+AV38=0,"",D38+F38+L38+J38+P38+R38+V38+X38+AB38+AD38+AH38+AJ38+AN38+AP38+AT38+AV38)</f>
        <v/>
      </c>
      <c r="BF38" s="370"/>
      <c r="BG38" s="185"/>
    </row>
    <row r="39" spans="1:59" ht="15.75" customHeight="1" thickBot="1" x14ac:dyDescent="0.35">
      <c r="A39" s="137"/>
      <c r="B39" s="138"/>
      <c r="C39" s="139" t="s">
        <v>18</v>
      </c>
      <c r="D39" s="140">
        <f>SUM(D36:D38)</f>
        <v>0</v>
      </c>
      <c r="E39" s="141" t="str">
        <f>IF(D39*14=0,"",D39*14)</f>
        <v/>
      </c>
      <c r="F39" s="142">
        <f>SUM(F36:F38)</f>
        <v>0</v>
      </c>
      <c r="G39" s="141" t="str">
        <f>IF(F39*14=0,"",F39*14)</f>
        <v/>
      </c>
      <c r="H39" s="143" t="s">
        <v>17</v>
      </c>
      <c r="I39" s="144" t="s">
        <v>17</v>
      </c>
      <c r="J39" s="145">
        <f>SUM(J36:J38)</f>
        <v>0</v>
      </c>
      <c r="K39" s="141" t="str">
        <f>IF(J39*14=0,"",J39*14)</f>
        <v/>
      </c>
      <c r="L39" s="142">
        <f>SUM(L36:L38)</f>
        <v>0</v>
      </c>
      <c r="M39" s="141" t="str">
        <f>IF(L39*14=0,"",L39*14)</f>
        <v/>
      </c>
      <c r="N39" s="143" t="s">
        <v>17</v>
      </c>
      <c r="O39" s="144" t="s">
        <v>17</v>
      </c>
      <c r="P39" s="140">
        <f>SUM(P36:P38)</f>
        <v>0</v>
      </c>
      <c r="Q39" s="141" t="str">
        <f>IF(P39*14=0,"",P39*14)</f>
        <v/>
      </c>
      <c r="R39" s="142">
        <f>SUM(R36:R38)</f>
        <v>0</v>
      </c>
      <c r="S39" s="141" t="str">
        <f>IF(R39*14=0,"",R39*14)</f>
        <v/>
      </c>
      <c r="T39" s="146" t="s">
        <v>17</v>
      </c>
      <c r="U39" s="144" t="s">
        <v>17</v>
      </c>
      <c r="V39" s="145">
        <f>SUM(V36:V38)</f>
        <v>0</v>
      </c>
      <c r="W39" s="141" t="str">
        <f>IF(V39*14=0,"",V39*14)</f>
        <v/>
      </c>
      <c r="X39" s="142">
        <f>SUM(X36:X38)</f>
        <v>0</v>
      </c>
      <c r="Y39" s="141" t="str">
        <f>IF(X39*14=0,"",X39*14)</f>
        <v/>
      </c>
      <c r="Z39" s="143" t="s">
        <v>17</v>
      </c>
      <c r="AA39" s="144" t="s">
        <v>17</v>
      </c>
      <c r="AB39" s="140">
        <f>SUM(AB36:AB38)</f>
        <v>0</v>
      </c>
      <c r="AC39" s="141" t="str">
        <f>IF(AB39*14=0,"",AB39*14)</f>
        <v/>
      </c>
      <c r="AD39" s="142">
        <f>SUM(AD36:AD38)</f>
        <v>0</v>
      </c>
      <c r="AE39" s="141" t="str">
        <f>IF(AD39*14=0,"",AD39*14)</f>
        <v/>
      </c>
      <c r="AF39" s="143" t="s">
        <v>17</v>
      </c>
      <c r="AG39" s="144" t="s">
        <v>17</v>
      </c>
      <c r="AH39" s="145">
        <f>SUM(AH36:AH38)</f>
        <v>0</v>
      </c>
      <c r="AI39" s="141" t="str">
        <f>IF(AH39*14=0,"",AH39*14)</f>
        <v/>
      </c>
      <c r="AJ39" s="142">
        <f>SUM(AJ36:AJ38)</f>
        <v>0</v>
      </c>
      <c r="AK39" s="141" t="str">
        <f>IF(AJ39*14=0,"",AJ39*14)</f>
        <v/>
      </c>
      <c r="AL39" s="143" t="s">
        <v>17</v>
      </c>
      <c r="AM39" s="144" t="s">
        <v>17</v>
      </c>
      <c r="AN39" s="140">
        <f>SUM(AN36:AN38)</f>
        <v>0</v>
      </c>
      <c r="AO39" s="141" t="str">
        <f>IF(AN39*14=0,"",AN39*14)</f>
        <v/>
      </c>
      <c r="AP39" s="142">
        <f>SUM(AP36:AP38)</f>
        <v>0</v>
      </c>
      <c r="AQ39" s="141" t="str">
        <f>IF(AP39*14=0,"",AP39*14)</f>
        <v/>
      </c>
      <c r="AR39" s="146" t="s">
        <v>17</v>
      </c>
      <c r="AS39" s="144" t="s">
        <v>17</v>
      </c>
      <c r="AT39" s="145">
        <f>SUM(AT36:AT38)</f>
        <v>0</v>
      </c>
      <c r="AU39" s="141" t="str">
        <f>IF(AT39*14=0,"",AT39*14)</f>
        <v/>
      </c>
      <c r="AV39" s="142">
        <f>SUM(AV36:AV38)</f>
        <v>0</v>
      </c>
      <c r="AW39" s="141" t="str">
        <f>IF(AV39*14=0,"",AV39*14)</f>
        <v/>
      </c>
      <c r="AX39" s="143" t="s">
        <v>17</v>
      </c>
      <c r="AY39" s="144" t="s">
        <v>17</v>
      </c>
      <c r="AZ39" s="147" t="str">
        <f>IF(D39+J39+P39+V39=0,"",D39+J39+P39+V39)</f>
        <v/>
      </c>
      <c r="BA39" s="206" t="str">
        <f>IF((P39+V39+AB39+AH39+AN39+AT39)*14=0,"",(P39+V39+AB39+AH39+AN39+AT39)*14)</f>
        <v/>
      </c>
      <c r="BB39" s="207" t="str">
        <f>IF(F39+L39+R39+X39=0,"",F39+L39+R39+X39)</f>
        <v/>
      </c>
      <c r="BC39" s="208" t="str">
        <f>IF((L39+F39+R39+X39+AD39+AJ39+AP39+AV39)*14=0,"",(L39+F39+R39+X39+AD39+AJ39+AP39+AV39)*14)</f>
        <v/>
      </c>
      <c r="BD39" s="143" t="s">
        <v>17</v>
      </c>
      <c r="BE39" s="358" t="s">
        <v>40</v>
      </c>
      <c r="BF39" s="238"/>
      <c r="BG39" s="238"/>
    </row>
    <row r="40" spans="1:59" ht="15.75" customHeight="1" thickBot="1" x14ac:dyDescent="0.35">
      <c r="A40" s="149"/>
      <c r="B40" s="150"/>
      <c r="C40" s="151" t="s">
        <v>42</v>
      </c>
      <c r="D40" s="152">
        <f>D34+D39</f>
        <v>0</v>
      </c>
      <c r="E40" s="153" t="str">
        <f>IF(D40*14=0,"",D40*14)</f>
        <v/>
      </c>
      <c r="F40" s="154">
        <f>F34+F39</f>
        <v>30</v>
      </c>
      <c r="G40" s="153">
        <f>IF(F40*14=0,"",F40*14)</f>
        <v>420</v>
      </c>
      <c r="H40" s="155" t="s">
        <v>17</v>
      </c>
      <c r="I40" s="156" t="s">
        <v>17</v>
      </c>
      <c r="J40" s="157">
        <f>J34+J39</f>
        <v>16</v>
      </c>
      <c r="K40" s="153">
        <f>IF(J40*14=0,"",J40*14)</f>
        <v>224</v>
      </c>
      <c r="L40" s="154">
        <f>L34+L39</f>
        <v>17</v>
      </c>
      <c r="M40" s="153">
        <f>IF(L40*14=0,"",L40*14)</f>
        <v>238</v>
      </c>
      <c r="N40" s="155" t="s">
        <v>17</v>
      </c>
      <c r="O40" s="156" t="s">
        <v>17</v>
      </c>
      <c r="P40" s="152">
        <f>P34+P39</f>
        <v>10</v>
      </c>
      <c r="Q40" s="153">
        <f>IF(P40*14=0,"",P40*14)</f>
        <v>140</v>
      </c>
      <c r="R40" s="154">
        <f>R34+R39</f>
        <v>21</v>
      </c>
      <c r="S40" s="153">
        <f>IF(R40*14=0,"",R40*14)</f>
        <v>294</v>
      </c>
      <c r="T40" s="158" t="s">
        <v>17</v>
      </c>
      <c r="U40" s="156" t="s">
        <v>17</v>
      </c>
      <c r="V40" s="157">
        <f>V34+V39</f>
        <v>14</v>
      </c>
      <c r="W40" s="153">
        <f>IF(V40*14=0,"",V40*14)</f>
        <v>196</v>
      </c>
      <c r="X40" s="154">
        <f>X34+X39</f>
        <v>18</v>
      </c>
      <c r="Y40" s="153">
        <f>IF(X40*14=0,"",X40*14)</f>
        <v>252</v>
      </c>
      <c r="Z40" s="155" t="s">
        <v>17</v>
      </c>
      <c r="AA40" s="156" t="s">
        <v>17</v>
      </c>
      <c r="AB40" s="152">
        <f>AB34+AB39</f>
        <v>16</v>
      </c>
      <c r="AC40" s="153">
        <f>IF(AB40*14=0,"",AB40*14)</f>
        <v>224</v>
      </c>
      <c r="AD40" s="154">
        <f>AD34+AD39</f>
        <v>16</v>
      </c>
      <c r="AE40" s="153">
        <f>IF(AD40*14=0,"",AD40*14)</f>
        <v>224</v>
      </c>
      <c r="AF40" s="155" t="s">
        <v>17</v>
      </c>
      <c r="AG40" s="156" t="s">
        <v>17</v>
      </c>
      <c r="AH40" s="157">
        <f>AH34+AH39</f>
        <v>14</v>
      </c>
      <c r="AI40" s="153">
        <f>IF(AH40*14=0,"",AH40*14)</f>
        <v>196</v>
      </c>
      <c r="AJ40" s="154">
        <f>AJ34+AJ39</f>
        <v>15</v>
      </c>
      <c r="AK40" s="153">
        <f>IF(AJ40*14=0,"",AJ40*14)</f>
        <v>210</v>
      </c>
      <c r="AL40" s="155" t="s">
        <v>17</v>
      </c>
      <c r="AM40" s="156" t="s">
        <v>17</v>
      </c>
      <c r="AN40" s="152">
        <f>AN34+AN39</f>
        <v>16</v>
      </c>
      <c r="AO40" s="153">
        <f>IF(AN40*14=0,"",AN40*14)</f>
        <v>224</v>
      </c>
      <c r="AP40" s="154">
        <f>AP34+AP39</f>
        <v>16</v>
      </c>
      <c r="AQ40" s="153">
        <f>IF(AP40*14=0,"",AP40*14)</f>
        <v>224</v>
      </c>
      <c r="AR40" s="158" t="s">
        <v>17</v>
      </c>
      <c r="AS40" s="156" t="s">
        <v>17</v>
      </c>
      <c r="AT40" s="157">
        <f>AT34+AT39</f>
        <v>0</v>
      </c>
      <c r="AU40" s="153" t="str">
        <f>IF(AT40*14=0,"",AT40*14)</f>
        <v/>
      </c>
      <c r="AV40" s="154">
        <f>AV34+AV39</f>
        <v>40</v>
      </c>
      <c r="AW40" s="153">
        <f>IF(AV40*14=0,"",AV40*14)</f>
        <v>560</v>
      </c>
      <c r="AX40" s="155" t="s">
        <v>17</v>
      </c>
      <c r="AY40" s="156" t="s">
        <v>17</v>
      </c>
      <c r="AZ40" s="377">
        <f>IF(D40+J40+P40+V40+AB40+AN40+AT40+AH40=0,"",D40+J40+P40+V40+AB40+AN40+AT40+AH40)</f>
        <v>86</v>
      </c>
      <c r="BA40" s="374">
        <f>IF((J40+D40+P40+V40+AB40+AH40+AN40+AT40)*14=0,"",(J40+D40+P40+V40+AB40+AH40+AN40+AT40)*14)</f>
        <v>1204</v>
      </c>
      <c r="BB40" s="382">
        <f>IF(F40+L40+R40+X40+AD40+AP40+AV40+AJ40=0,"",F40+L40+R40+X40+AD40+AP40+AV40+AJ40)</f>
        <v>173</v>
      </c>
      <c r="BC40" s="381">
        <f>IF((L40+F40+R40+X40+AD40+AJ40+AP40+AV40)*14=0,"",(L40+F40+R40+X40+AD40+AJ40+AP40+AV40)*14)</f>
        <v>2422</v>
      </c>
      <c r="BD40" s="155" t="s">
        <v>17</v>
      </c>
      <c r="BE40" s="376" t="s">
        <v>40</v>
      </c>
      <c r="BF40" s="238"/>
      <c r="BG40" s="238"/>
    </row>
    <row r="41" spans="1:59" ht="15.75" customHeight="1" thickTop="1" x14ac:dyDescent="0.3">
      <c r="A41" s="159"/>
      <c r="B41" s="205"/>
      <c r="C41" s="160"/>
      <c r="D41" s="454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  <c r="V41" s="455"/>
      <c r="W41" s="455"/>
      <c r="X41" s="455"/>
      <c r="Y41" s="455"/>
      <c r="Z41" s="455"/>
      <c r="AA41" s="455"/>
      <c r="AB41" s="471"/>
      <c r="AC41" s="472"/>
      <c r="AD41" s="472"/>
      <c r="AE41" s="472"/>
      <c r="AF41" s="472"/>
      <c r="AG41" s="472"/>
      <c r="AH41" s="472"/>
      <c r="AI41" s="472"/>
      <c r="AJ41" s="472"/>
      <c r="AK41" s="472"/>
      <c r="AL41" s="472"/>
      <c r="AM41" s="472"/>
      <c r="AN41" s="472"/>
      <c r="AO41" s="472"/>
      <c r="AP41" s="472"/>
      <c r="AQ41" s="472"/>
      <c r="AR41" s="472"/>
      <c r="AS41" s="472"/>
      <c r="AT41" s="472"/>
      <c r="AU41" s="472"/>
      <c r="AV41" s="472"/>
      <c r="AW41" s="472"/>
      <c r="AX41" s="472"/>
      <c r="AY41" s="473"/>
      <c r="AZ41" s="454"/>
      <c r="BA41" s="455"/>
      <c r="BB41" s="455"/>
      <c r="BC41" s="455"/>
      <c r="BD41" s="455"/>
      <c r="BE41" s="506"/>
      <c r="BF41" s="353"/>
      <c r="BG41" s="184"/>
    </row>
    <row r="42" spans="1:59" s="112" customFormat="1" ht="9.9499999999999993" customHeight="1" x14ac:dyDescent="0.2">
      <c r="A42" s="475"/>
      <c r="B42" s="476"/>
      <c r="C42" s="476"/>
      <c r="D42" s="476"/>
      <c r="E42" s="476"/>
      <c r="F42" s="476"/>
      <c r="G42" s="476"/>
      <c r="H42" s="476"/>
      <c r="I42" s="476"/>
      <c r="J42" s="476"/>
      <c r="K42" s="476"/>
      <c r="L42" s="476"/>
      <c r="M42" s="476"/>
      <c r="N42" s="476"/>
      <c r="O42" s="476"/>
      <c r="P42" s="476"/>
      <c r="Q42" s="476"/>
      <c r="R42" s="476"/>
      <c r="S42" s="476"/>
      <c r="T42" s="476"/>
      <c r="U42" s="476"/>
      <c r="V42" s="476"/>
      <c r="W42" s="476"/>
      <c r="X42" s="476"/>
      <c r="Y42" s="476"/>
      <c r="Z42" s="476"/>
      <c r="AA42" s="476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2"/>
      <c r="AX42" s="232"/>
      <c r="AY42" s="232"/>
      <c r="AZ42" s="161"/>
      <c r="BA42" s="162"/>
      <c r="BB42" s="162"/>
      <c r="BC42" s="162"/>
      <c r="BD42" s="162"/>
      <c r="BE42" s="163"/>
    </row>
    <row r="43" spans="1:59" s="112" customFormat="1" ht="15.75" customHeight="1" x14ac:dyDescent="0.2">
      <c r="A43" s="477" t="s">
        <v>20</v>
      </c>
      <c r="B43" s="478"/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  <c r="AS43" s="240"/>
      <c r="AT43" s="240"/>
      <c r="AU43" s="240"/>
      <c r="AV43" s="240"/>
      <c r="AW43" s="240"/>
      <c r="AX43" s="240"/>
      <c r="AY43" s="240"/>
      <c r="AZ43" s="161"/>
      <c r="BA43" s="162"/>
      <c r="BB43" s="162"/>
      <c r="BC43" s="162"/>
      <c r="BD43" s="162"/>
      <c r="BE43" s="163"/>
    </row>
    <row r="44" spans="1:59" s="112" customFormat="1" ht="15.75" customHeight="1" x14ac:dyDescent="0.3">
      <c r="A44" s="164"/>
      <c r="B44" s="98"/>
      <c r="C44" s="165" t="s">
        <v>21</v>
      </c>
      <c r="D44" s="31"/>
      <c r="E44" s="32"/>
      <c r="F44" s="32"/>
      <c r="G44" s="32"/>
      <c r="H44" s="8"/>
      <c r="I44" s="33" t="str">
        <f>IF(COUNTIF(I12:I41,"A")=0,"",COUNTIF(I12:I41,"A"))</f>
        <v/>
      </c>
      <c r="J44" s="31"/>
      <c r="K44" s="32"/>
      <c r="L44" s="32"/>
      <c r="M44" s="32"/>
      <c r="N44" s="8"/>
      <c r="O44" s="33" t="str">
        <f>IF(COUNTIF(O12:O41,"A")=0,"",COUNTIF(O12:O41,"A"))</f>
        <v/>
      </c>
      <c r="P44" s="31"/>
      <c r="Q44" s="32"/>
      <c r="R44" s="32"/>
      <c r="S44" s="32"/>
      <c r="T44" s="8"/>
      <c r="U44" s="33" t="str">
        <f>IF(COUNTIF(U12:U41,"A")=0,"",COUNTIF(U12:U41,"A"))</f>
        <v/>
      </c>
      <c r="V44" s="31"/>
      <c r="W44" s="32"/>
      <c r="X44" s="32"/>
      <c r="Y44" s="32"/>
      <c r="Z44" s="8"/>
      <c r="AA44" s="33" t="str">
        <f>IF(COUNTIF(AA12:AA41,"A")=0,"",COUNTIF(AA12:AA41,"A"))</f>
        <v/>
      </c>
      <c r="AB44" s="31"/>
      <c r="AC44" s="32"/>
      <c r="AD44" s="32"/>
      <c r="AE44" s="32"/>
      <c r="AF44" s="8"/>
      <c r="AG44" s="33" t="str">
        <f>IF(COUNTIF(AG12:AG41,"A")=0,"",COUNTIF(AG12:AG41,"A"))</f>
        <v/>
      </c>
      <c r="AH44" s="31"/>
      <c r="AI44" s="32"/>
      <c r="AJ44" s="32"/>
      <c r="AK44" s="32"/>
      <c r="AL44" s="8"/>
      <c r="AM44" s="33" t="str">
        <f>IF(COUNTIF(AM12:AM41,"A")=0,"",COUNTIF(AM12:AM41,"A"))</f>
        <v/>
      </c>
      <c r="AN44" s="31"/>
      <c r="AO44" s="32"/>
      <c r="AP44" s="32"/>
      <c r="AQ44" s="32"/>
      <c r="AR44" s="8"/>
      <c r="AS44" s="33" t="str">
        <f>IF(COUNTIF(AS12:AS41,"A")=0,"",COUNTIF(AS12:AS41,"A"))</f>
        <v/>
      </c>
      <c r="AT44" s="31"/>
      <c r="AU44" s="32"/>
      <c r="AV44" s="32"/>
      <c r="AW44" s="32"/>
      <c r="AX44" s="8"/>
      <c r="AY44" s="33" t="str">
        <f>IF(COUNTIF(AY12:AY41,"A")=0,"",COUNTIF(AY12:AY41,"A"))</f>
        <v/>
      </c>
      <c r="AZ44" s="34"/>
      <c r="BA44" s="32"/>
      <c r="BB44" s="32"/>
      <c r="BC44" s="32"/>
      <c r="BD44" s="8"/>
      <c r="BE44" s="85" t="str">
        <f t="shared" ref="BE44:BE56" si="79">IF(SUM(I44:AY44)=0,"",SUM(I44:AY44))</f>
        <v/>
      </c>
    </row>
    <row r="45" spans="1:59" s="112" customFormat="1" ht="15.75" customHeight="1" x14ac:dyDescent="0.3">
      <c r="A45" s="164"/>
      <c r="B45" s="98"/>
      <c r="C45" s="165" t="s">
        <v>22</v>
      </c>
      <c r="D45" s="31"/>
      <c r="E45" s="32"/>
      <c r="F45" s="32"/>
      <c r="G45" s="32"/>
      <c r="H45" s="8"/>
      <c r="I45" s="33" t="str">
        <f>IF(COUNTIF(I12:I41,"B")=0,"",COUNTIF(I12:I41,"B"))</f>
        <v/>
      </c>
      <c r="J45" s="31"/>
      <c r="K45" s="32"/>
      <c r="L45" s="32"/>
      <c r="M45" s="32"/>
      <c r="N45" s="8"/>
      <c r="O45" s="33" t="str">
        <f>IF(COUNTIF(O12:O41,"B")=0,"",COUNTIF(O12:O41,"B"))</f>
        <v/>
      </c>
      <c r="P45" s="31"/>
      <c r="Q45" s="32"/>
      <c r="R45" s="32"/>
      <c r="S45" s="32"/>
      <c r="T45" s="8"/>
      <c r="U45" s="33" t="str">
        <f>IF(COUNTIF(U12:U41,"B")=0,"",COUNTIF(U12:U41,"B"))</f>
        <v/>
      </c>
      <c r="V45" s="31"/>
      <c r="W45" s="32"/>
      <c r="X45" s="32"/>
      <c r="Y45" s="32"/>
      <c r="Z45" s="8"/>
      <c r="AA45" s="33" t="str">
        <f>IF(COUNTIF(AA12:AA41,"B")=0,"",COUNTIF(AA12:AA41,"B"))</f>
        <v/>
      </c>
      <c r="AB45" s="31"/>
      <c r="AC45" s="32"/>
      <c r="AD45" s="32"/>
      <c r="AE45" s="32"/>
      <c r="AF45" s="8"/>
      <c r="AG45" s="33" t="str">
        <f>IF(COUNTIF(AG12:AG41,"B")=0,"",COUNTIF(AG12:AG41,"B"))</f>
        <v/>
      </c>
      <c r="AH45" s="31"/>
      <c r="AI45" s="32"/>
      <c r="AJ45" s="32"/>
      <c r="AK45" s="32"/>
      <c r="AL45" s="8"/>
      <c r="AM45" s="33" t="str">
        <f>IF(COUNTIF(AM12:AM41,"B")=0,"",COUNTIF(AM12:AM41,"B"))</f>
        <v/>
      </c>
      <c r="AN45" s="31"/>
      <c r="AO45" s="32"/>
      <c r="AP45" s="32"/>
      <c r="AQ45" s="32"/>
      <c r="AR45" s="8"/>
      <c r="AS45" s="33" t="str">
        <f>IF(COUNTIF(AS12:AS41,"B")=0,"",COUNTIF(AS12:AS41,"B"))</f>
        <v/>
      </c>
      <c r="AT45" s="31"/>
      <c r="AU45" s="32"/>
      <c r="AV45" s="32"/>
      <c r="AW45" s="32"/>
      <c r="AX45" s="8"/>
      <c r="AY45" s="33" t="str">
        <f>IF(COUNTIF(AY12:AY41,"B")=0,"",COUNTIF(AY12:AY41,"B"))</f>
        <v/>
      </c>
      <c r="AZ45" s="34"/>
      <c r="BA45" s="32"/>
      <c r="BB45" s="32"/>
      <c r="BC45" s="32"/>
      <c r="BD45" s="8"/>
      <c r="BE45" s="85" t="str">
        <f t="shared" si="79"/>
        <v/>
      </c>
    </row>
    <row r="46" spans="1:59" s="112" customFormat="1" ht="15.75" customHeight="1" x14ac:dyDescent="0.3">
      <c r="A46" s="164"/>
      <c r="B46" s="98"/>
      <c r="C46" s="165" t="s">
        <v>57</v>
      </c>
      <c r="D46" s="31"/>
      <c r="E46" s="32"/>
      <c r="F46" s="32"/>
      <c r="G46" s="32"/>
      <c r="H46" s="8"/>
      <c r="I46" s="33" t="str">
        <f>IF(COUNTIF(I12:I41,"ÉÉ")=0,"",COUNTIF(I12:I41,"ÉÉ"))</f>
        <v/>
      </c>
      <c r="J46" s="31"/>
      <c r="K46" s="32"/>
      <c r="L46" s="32"/>
      <c r="M46" s="32"/>
      <c r="N46" s="8"/>
      <c r="O46" s="33" t="str">
        <f>IF(COUNTIF(O12:O41,"ÉÉ")=0,"",COUNTIF(O12:O41,"ÉÉ"))</f>
        <v/>
      </c>
      <c r="P46" s="31"/>
      <c r="Q46" s="32"/>
      <c r="R46" s="32"/>
      <c r="S46" s="32"/>
      <c r="T46" s="8"/>
      <c r="U46" s="33" t="str">
        <f>IF(COUNTIF(U12:U41,"ÉÉ")=0,"",COUNTIF(U12:U41,"ÉÉ"))</f>
        <v/>
      </c>
      <c r="V46" s="31"/>
      <c r="W46" s="32"/>
      <c r="X46" s="32"/>
      <c r="Y46" s="32"/>
      <c r="Z46" s="8"/>
      <c r="AA46" s="33" t="str">
        <f>IF(COUNTIF(AA12:AA41,"ÉÉ")=0,"",COUNTIF(AA12:AA41,"ÉÉ"))</f>
        <v/>
      </c>
      <c r="AB46" s="31"/>
      <c r="AC46" s="32"/>
      <c r="AD46" s="32"/>
      <c r="AE46" s="32"/>
      <c r="AF46" s="8"/>
      <c r="AG46" s="33">
        <f>IF(COUNTIF(AG12:AG41,"ÉÉ")=0,"",COUNTIF(AG12:AG41,"ÉÉ"))</f>
        <v>3</v>
      </c>
      <c r="AH46" s="31"/>
      <c r="AI46" s="32"/>
      <c r="AJ46" s="32"/>
      <c r="AK46" s="32"/>
      <c r="AL46" s="8"/>
      <c r="AM46" s="33">
        <f>IF(COUNTIF(AM12:AM41,"ÉÉ")=0,"",COUNTIF(AM12:AM41,"ÉÉ"))</f>
        <v>4</v>
      </c>
      <c r="AN46" s="31"/>
      <c r="AO46" s="32"/>
      <c r="AP46" s="32"/>
      <c r="AQ46" s="32"/>
      <c r="AR46" s="8"/>
      <c r="AS46" s="33">
        <f>IF(COUNTIF(AS12:AS41,"ÉÉ")=0,"",COUNTIF(AS12:AS41,"ÉÉ"))</f>
        <v>4</v>
      </c>
      <c r="AT46" s="31"/>
      <c r="AU46" s="32"/>
      <c r="AV46" s="32"/>
      <c r="AW46" s="32"/>
      <c r="AX46" s="8"/>
      <c r="AY46" s="33" t="str">
        <f>IF(COUNTIF(AY12:AY41,"ÉÉ")=0,"",COUNTIF(AY12:AY41,"ÉÉ"))</f>
        <v/>
      </c>
      <c r="AZ46" s="34"/>
      <c r="BA46" s="32"/>
      <c r="BB46" s="32"/>
      <c r="BC46" s="32"/>
      <c r="BD46" s="8"/>
      <c r="BE46" s="85">
        <f t="shared" si="79"/>
        <v>11</v>
      </c>
    </row>
    <row r="47" spans="1:59" s="112" customFormat="1" ht="15.75" customHeight="1" x14ac:dyDescent="0.3">
      <c r="A47" s="164"/>
      <c r="B47" s="98"/>
      <c r="C47" s="165" t="s">
        <v>58</v>
      </c>
      <c r="D47" s="86"/>
      <c r="E47" s="87"/>
      <c r="F47" s="87"/>
      <c r="G47" s="87"/>
      <c r="H47" s="88"/>
      <c r="I47" s="33" t="str">
        <f>IF(COUNTIF(I12:I41,"ÉÉ(Z)")=0,"",COUNTIF(I12:I41,"ÉÉ(Z)"))</f>
        <v/>
      </c>
      <c r="J47" s="86"/>
      <c r="K47" s="87"/>
      <c r="L47" s="87"/>
      <c r="M47" s="87"/>
      <c r="N47" s="88"/>
      <c r="O47" s="33" t="str">
        <f>IF(COUNTIF(O12:O41,"ÉÉ(Z)")=0,"",COUNTIF(O12:O41,"ÉÉ(Z)"))</f>
        <v/>
      </c>
      <c r="P47" s="86"/>
      <c r="Q47" s="87"/>
      <c r="R47" s="87"/>
      <c r="S47" s="87"/>
      <c r="T47" s="88"/>
      <c r="U47" s="33" t="str">
        <f>IF(COUNTIF(U12:U41,"ÉÉ(Z)")=0,"",COUNTIF(U12:U41,"ÉÉ(Z)"))</f>
        <v/>
      </c>
      <c r="V47" s="86"/>
      <c r="W47" s="87"/>
      <c r="X47" s="87"/>
      <c r="Y47" s="87"/>
      <c r="Z47" s="88"/>
      <c r="AA47" s="33" t="str">
        <f>IF(COUNTIF(AA12:AA41,"ÉÉ(Z)")=0,"",COUNTIF(AA12:AA41,"ÉÉ(Z)"))</f>
        <v/>
      </c>
      <c r="AB47" s="86"/>
      <c r="AC47" s="87"/>
      <c r="AD47" s="87"/>
      <c r="AE47" s="87"/>
      <c r="AF47" s="88"/>
      <c r="AG47" s="33" t="str">
        <f>IF(COUNTIF(AG12:AG41,"ÉÉ(Z)")=0,"",COUNTIF(AG12:AG41,"ÉÉ(Z)"))</f>
        <v/>
      </c>
      <c r="AH47" s="86"/>
      <c r="AI47" s="87"/>
      <c r="AJ47" s="87"/>
      <c r="AK47" s="87"/>
      <c r="AL47" s="88"/>
      <c r="AM47" s="33" t="str">
        <f>IF(COUNTIF(AM12:AM41,"ÉÉ(Z)")=0,"",COUNTIF(AM12:AM41,"ÉÉ(Z)"))</f>
        <v/>
      </c>
      <c r="AN47" s="86"/>
      <c r="AO47" s="87"/>
      <c r="AP47" s="87"/>
      <c r="AQ47" s="87"/>
      <c r="AR47" s="88"/>
      <c r="AS47" s="33">
        <f>IF(COUNTIF(AS12:AS41,"ÉÉ(Z)")=0,"",COUNTIF(AS12:AS41,"ÉÉ(Z)"))</f>
        <v>1</v>
      </c>
      <c r="AT47" s="86"/>
      <c r="AU47" s="87"/>
      <c r="AV47" s="87"/>
      <c r="AW47" s="87"/>
      <c r="AX47" s="88"/>
      <c r="AY47" s="33" t="str">
        <f>IF(COUNTIF(AY12:AY41,"ÉÉ(Z)")=0,"",COUNTIF(AY12:AY41,"ÉÉ(Z)"))</f>
        <v/>
      </c>
      <c r="AZ47" s="89"/>
      <c r="BA47" s="87"/>
      <c r="BB47" s="87"/>
      <c r="BC47" s="87"/>
      <c r="BD47" s="88"/>
      <c r="BE47" s="85">
        <f t="shared" si="79"/>
        <v>1</v>
      </c>
    </row>
    <row r="48" spans="1:59" s="112" customFormat="1" ht="15.75" customHeight="1" x14ac:dyDescent="0.3">
      <c r="A48" s="164"/>
      <c r="B48" s="98"/>
      <c r="C48" s="165" t="s">
        <v>59</v>
      </c>
      <c r="D48" s="31"/>
      <c r="E48" s="32"/>
      <c r="F48" s="32"/>
      <c r="G48" s="32"/>
      <c r="H48" s="8"/>
      <c r="I48" s="33" t="str">
        <f>IF(COUNTIF(I12:I41,"GYJ")=0,"",COUNTIF(I12:I41,"GYJ"))</f>
        <v/>
      </c>
      <c r="J48" s="31"/>
      <c r="K48" s="32"/>
      <c r="L48" s="32"/>
      <c r="M48" s="32"/>
      <c r="N48" s="8"/>
      <c r="O48" s="33" t="str">
        <f>IF(COUNTIF(O12:O41,"GYJ")=0,"",COUNTIF(O12:O41,"GYJ"))</f>
        <v/>
      </c>
      <c r="P48" s="31"/>
      <c r="Q48" s="32"/>
      <c r="R48" s="32"/>
      <c r="S48" s="32"/>
      <c r="T48" s="8"/>
      <c r="U48" s="33" t="str">
        <f>IF(COUNTIF(U12:U41,"GYJ")=0,"",COUNTIF(U12:U41,"GYJ"))</f>
        <v/>
      </c>
      <c r="V48" s="31"/>
      <c r="W48" s="32"/>
      <c r="X48" s="32"/>
      <c r="Y48" s="32"/>
      <c r="Z48" s="8"/>
      <c r="AA48" s="33" t="str">
        <f>IF(COUNTIF(AA12:AA41,"GYJ")=0,"",COUNTIF(AA12:AA41,"GYJ"))</f>
        <v/>
      </c>
      <c r="AB48" s="31"/>
      <c r="AC48" s="32"/>
      <c r="AD48" s="32"/>
      <c r="AE48" s="32"/>
      <c r="AF48" s="8"/>
      <c r="AG48" s="33" t="str">
        <f>IF(COUNTIF(AG12:AG41,"GYJ")=0,"",COUNTIF(AG12:AG41,"GYJ"))</f>
        <v/>
      </c>
      <c r="AH48" s="31"/>
      <c r="AI48" s="32"/>
      <c r="AJ48" s="32"/>
      <c r="AK48" s="32"/>
      <c r="AL48" s="8"/>
      <c r="AM48" s="33" t="str">
        <f>IF(COUNTIF(AM12:AM41,"GYJ")=0,"",COUNTIF(AM12:AM41,"GYJ"))</f>
        <v/>
      </c>
      <c r="AN48" s="31"/>
      <c r="AO48" s="32"/>
      <c r="AP48" s="32"/>
      <c r="AQ48" s="32"/>
      <c r="AR48" s="8"/>
      <c r="AS48" s="33" t="str">
        <f>IF(COUNTIF(AS12:AS41,"GYJ")=0,"",COUNTIF(AS12:AS41,"GYJ"))</f>
        <v/>
      </c>
      <c r="AT48" s="31"/>
      <c r="AU48" s="32"/>
      <c r="AV48" s="32"/>
      <c r="AW48" s="32"/>
      <c r="AX48" s="8"/>
      <c r="AY48" s="33">
        <f>IF(COUNTIF(AY12:AY41,"GYJ")=0,"",COUNTIF(AY12:AY41,"GYJ"))</f>
        <v>1</v>
      </c>
      <c r="AZ48" s="34"/>
      <c r="BA48" s="32"/>
      <c r="BB48" s="32"/>
      <c r="BC48" s="32"/>
      <c r="BD48" s="8"/>
      <c r="BE48" s="85">
        <f t="shared" si="79"/>
        <v>1</v>
      </c>
    </row>
    <row r="49" spans="1:57" s="112" customFormat="1" ht="15.75" customHeight="1" x14ac:dyDescent="0.25">
      <c r="A49" s="164"/>
      <c r="B49" s="166"/>
      <c r="C49" s="165" t="s">
        <v>60</v>
      </c>
      <c r="D49" s="31"/>
      <c r="E49" s="32"/>
      <c r="F49" s="32"/>
      <c r="G49" s="32"/>
      <c r="H49" s="8"/>
      <c r="I49" s="33" t="str">
        <f>IF(COUNTIF(I12:I41,"GYJ(Z)")=0,"",COUNTIF(I12:I41,"GYJ(Z)"))</f>
        <v/>
      </c>
      <c r="J49" s="31"/>
      <c r="K49" s="32"/>
      <c r="L49" s="32"/>
      <c r="M49" s="32"/>
      <c r="N49" s="8"/>
      <c r="O49" s="33" t="str">
        <f>IF(COUNTIF(O12:O41,"GYJ(Z)")=0,"",COUNTIF(O12:O41,"GYJ(Z)"))</f>
        <v/>
      </c>
      <c r="P49" s="31"/>
      <c r="Q49" s="32"/>
      <c r="R49" s="32"/>
      <c r="S49" s="32"/>
      <c r="T49" s="8"/>
      <c r="U49" s="33" t="str">
        <f>IF(COUNTIF(U12:U41,"GYJ(Z)")=0,"",COUNTIF(U12:U41,"GYJ(Z)"))</f>
        <v/>
      </c>
      <c r="V49" s="31"/>
      <c r="W49" s="32"/>
      <c r="X49" s="32"/>
      <c r="Y49" s="32"/>
      <c r="Z49" s="8"/>
      <c r="AA49" s="33" t="str">
        <f>IF(COUNTIF(AA12:AA41,"GYJ(Z)")=0,"",COUNTIF(AA12:AA41,"GYJ(Z)"))</f>
        <v/>
      </c>
      <c r="AB49" s="31"/>
      <c r="AC49" s="32"/>
      <c r="AD49" s="32"/>
      <c r="AE49" s="32"/>
      <c r="AF49" s="8"/>
      <c r="AG49" s="33" t="str">
        <f>IF(COUNTIF(AG12:AG41,"GYJ(Z)")=0,"",COUNTIF(AG12:AG41,"GYJ(Z)"))</f>
        <v/>
      </c>
      <c r="AH49" s="31"/>
      <c r="AI49" s="32"/>
      <c r="AJ49" s="32"/>
      <c r="AK49" s="32"/>
      <c r="AL49" s="8"/>
      <c r="AM49" s="33" t="str">
        <f>IF(COUNTIF(AM12:AM41,"GYJ(Z)")=0,"",COUNTIF(AM12:AM41,"GYJ(Z)"))</f>
        <v/>
      </c>
      <c r="AN49" s="31"/>
      <c r="AO49" s="32"/>
      <c r="AP49" s="32"/>
      <c r="AQ49" s="32"/>
      <c r="AR49" s="8"/>
      <c r="AS49" s="33" t="str">
        <f>IF(COUNTIF(AS12:AS41,"GYJ(Z)")=0,"",COUNTIF(AS12:AS41,"GYJ(Z)"))</f>
        <v/>
      </c>
      <c r="AT49" s="31"/>
      <c r="AU49" s="32"/>
      <c r="AV49" s="32"/>
      <c r="AW49" s="32"/>
      <c r="AX49" s="8"/>
      <c r="AY49" s="33" t="str">
        <f>IF(COUNTIF(AY12:AY41,"GYJ(Z)")=0,"",COUNTIF(AY12:AY41,"GYJ(Z)"))</f>
        <v/>
      </c>
      <c r="AZ49" s="34"/>
      <c r="BA49" s="32"/>
      <c r="BB49" s="32"/>
      <c r="BC49" s="32"/>
      <c r="BD49" s="8"/>
      <c r="BE49" s="85" t="str">
        <f t="shared" si="79"/>
        <v/>
      </c>
    </row>
    <row r="50" spans="1:57" s="112" customFormat="1" ht="15.75" customHeight="1" x14ac:dyDescent="0.3">
      <c r="A50" s="164"/>
      <c r="B50" s="98"/>
      <c r="C50" s="30" t="s">
        <v>32</v>
      </c>
      <c r="D50" s="31"/>
      <c r="E50" s="32"/>
      <c r="F50" s="32"/>
      <c r="G50" s="32"/>
      <c r="H50" s="8"/>
      <c r="I50" s="33" t="str">
        <f>IF(COUNTIF(I12:I41,"K")=0,"",COUNTIF(I12:I41,"K"))</f>
        <v/>
      </c>
      <c r="J50" s="31"/>
      <c r="K50" s="32"/>
      <c r="L50" s="32"/>
      <c r="M50" s="32"/>
      <c r="N50" s="8"/>
      <c r="O50" s="33" t="str">
        <f>IF(COUNTIF(O12:O41,"K")=0,"",COUNTIF(O12:O41,"K"))</f>
        <v/>
      </c>
      <c r="P50" s="31"/>
      <c r="Q50" s="32"/>
      <c r="R50" s="32"/>
      <c r="S50" s="32"/>
      <c r="T50" s="8"/>
      <c r="U50" s="33" t="str">
        <f>IF(COUNTIF(U12:U41,"K")=0,"",COUNTIF(U12:U41,"K"))</f>
        <v/>
      </c>
      <c r="V50" s="31"/>
      <c r="W50" s="32"/>
      <c r="X50" s="32"/>
      <c r="Y50" s="32"/>
      <c r="Z50" s="8"/>
      <c r="AA50" s="33" t="str">
        <f>IF(COUNTIF(AA12:AA41,"K")=0,"",COUNTIF(AA12:AA41,"K"))</f>
        <v/>
      </c>
      <c r="AB50" s="31"/>
      <c r="AC50" s="32"/>
      <c r="AD50" s="32"/>
      <c r="AE50" s="32"/>
      <c r="AF50" s="8"/>
      <c r="AG50" s="33">
        <f>IF(COUNTIF(AG12:AG41,"K")=0,"",COUNTIF(AG12:AG41,"K"))</f>
        <v>3</v>
      </c>
      <c r="AH50" s="31"/>
      <c r="AI50" s="32"/>
      <c r="AJ50" s="32"/>
      <c r="AK50" s="32"/>
      <c r="AL50" s="8"/>
      <c r="AM50" s="33">
        <f>IF(COUNTIF(AM12:AM41,"K")=0,"",COUNTIF(AM12:AM41,"K"))</f>
        <v>2</v>
      </c>
      <c r="AN50" s="31"/>
      <c r="AO50" s="32"/>
      <c r="AP50" s="32"/>
      <c r="AQ50" s="32"/>
      <c r="AR50" s="8"/>
      <c r="AS50" s="33">
        <f>IF(COUNTIF(AS12:AS41,"K")=0,"",COUNTIF(AS12:AS41,"K"))</f>
        <v>1</v>
      </c>
      <c r="AT50" s="31"/>
      <c r="AU50" s="32"/>
      <c r="AV50" s="32"/>
      <c r="AW50" s="32"/>
      <c r="AX50" s="8"/>
      <c r="AY50" s="33" t="str">
        <f>IF(COUNTIF(AY12:AY41,"K")=0,"",COUNTIF(AY12:AY41,"K"))</f>
        <v/>
      </c>
      <c r="AZ50" s="34"/>
      <c r="BA50" s="32"/>
      <c r="BB50" s="32"/>
      <c r="BC50" s="32"/>
      <c r="BD50" s="8"/>
      <c r="BE50" s="85">
        <f t="shared" si="79"/>
        <v>6</v>
      </c>
    </row>
    <row r="51" spans="1:57" s="112" customFormat="1" ht="15.75" customHeight="1" x14ac:dyDescent="0.3">
      <c r="A51" s="164"/>
      <c r="B51" s="98"/>
      <c r="C51" s="30" t="s">
        <v>33</v>
      </c>
      <c r="D51" s="31"/>
      <c r="E51" s="32"/>
      <c r="F51" s="32"/>
      <c r="G51" s="32"/>
      <c r="H51" s="8"/>
      <c r="I51" s="33" t="str">
        <f>IF(COUNTIF(I12:I41,"K(Z)")=0,"",COUNTIF(I12:I41,"K(Z)"))</f>
        <v/>
      </c>
      <c r="J51" s="31"/>
      <c r="K51" s="32"/>
      <c r="L51" s="32"/>
      <c r="M51" s="32"/>
      <c r="N51" s="8"/>
      <c r="O51" s="33" t="str">
        <f>IF(COUNTIF(O12:O41,"K(Z)")=0,"",COUNTIF(O12:O41,"K(Z)"))</f>
        <v/>
      </c>
      <c r="P51" s="31"/>
      <c r="Q51" s="32"/>
      <c r="R51" s="32"/>
      <c r="S51" s="32"/>
      <c r="T51" s="8"/>
      <c r="U51" s="33" t="str">
        <f>IF(COUNTIF(U12:U41,"K(Z)")=0,"",COUNTIF(U12:U41,"K(Z)"))</f>
        <v/>
      </c>
      <c r="V51" s="31"/>
      <c r="W51" s="32"/>
      <c r="X51" s="32"/>
      <c r="Y51" s="32"/>
      <c r="Z51" s="8"/>
      <c r="AA51" s="33" t="str">
        <f>IF(COUNTIF(AA12:AA41,"K(Z)")=0,"",COUNTIF(AA12:AA41,"K(Z)"))</f>
        <v/>
      </c>
      <c r="AB51" s="31"/>
      <c r="AC51" s="32"/>
      <c r="AD51" s="32"/>
      <c r="AE51" s="32"/>
      <c r="AF51" s="8"/>
      <c r="AG51" s="33" t="str">
        <f>IF(COUNTIF(AG12:AG41,"K(Z)")=0,"",COUNTIF(AG12:AG41,"K(Z)"))</f>
        <v/>
      </c>
      <c r="AH51" s="31"/>
      <c r="AI51" s="32"/>
      <c r="AJ51" s="32"/>
      <c r="AK51" s="32"/>
      <c r="AL51" s="8"/>
      <c r="AM51" s="33" t="str">
        <f>IF(COUNTIF(AM12:AM41,"K(Z)")=0,"",COUNTIF(AM12:AM41,"K(Z)"))</f>
        <v/>
      </c>
      <c r="AN51" s="31"/>
      <c r="AO51" s="32"/>
      <c r="AP51" s="32"/>
      <c r="AQ51" s="32"/>
      <c r="AR51" s="8"/>
      <c r="AS51" s="33">
        <f>IF(COUNTIF(AS12:AS41,"K(Z)")=0,"",COUNTIF(AS12:AS41,"K(Z)"))</f>
        <v>1</v>
      </c>
      <c r="AT51" s="31"/>
      <c r="AU51" s="32"/>
      <c r="AV51" s="32"/>
      <c r="AW51" s="32"/>
      <c r="AX51" s="8"/>
      <c r="AY51" s="33" t="str">
        <f>IF(COUNTIF(AY12:AY41,"K(Z)")=0,"",COUNTIF(AY12:AY41,"K(Z)"))</f>
        <v/>
      </c>
      <c r="AZ51" s="34"/>
      <c r="BA51" s="32"/>
      <c r="BB51" s="32"/>
      <c r="BC51" s="32"/>
      <c r="BD51" s="8"/>
      <c r="BE51" s="85">
        <f t="shared" si="79"/>
        <v>1</v>
      </c>
    </row>
    <row r="52" spans="1:57" s="112" customFormat="1" ht="15.75" customHeight="1" x14ac:dyDescent="0.3">
      <c r="A52" s="164"/>
      <c r="B52" s="98"/>
      <c r="C52" s="165" t="s">
        <v>23</v>
      </c>
      <c r="D52" s="31"/>
      <c r="E52" s="32"/>
      <c r="F52" s="32"/>
      <c r="G52" s="32"/>
      <c r="H52" s="8"/>
      <c r="I52" s="33" t="str">
        <f>IF(COUNTIF(I12:I41,"AV")=0,"",COUNTIF(I12:I41,"AV"))</f>
        <v/>
      </c>
      <c r="J52" s="31"/>
      <c r="K52" s="32"/>
      <c r="L52" s="32"/>
      <c r="M52" s="32"/>
      <c r="N52" s="8"/>
      <c r="O52" s="33" t="str">
        <f>IF(COUNTIF(O12:O41,"AV")=0,"",COUNTIF(O12:O41,"AV"))</f>
        <v/>
      </c>
      <c r="P52" s="31"/>
      <c r="Q52" s="32"/>
      <c r="R52" s="32"/>
      <c r="S52" s="32"/>
      <c r="T52" s="8"/>
      <c r="U52" s="33" t="str">
        <f>IF(COUNTIF(U12:U41,"AV")=0,"",COUNTIF(U12:U41,"AV"))</f>
        <v/>
      </c>
      <c r="V52" s="31"/>
      <c r="W52" s="32"/>
      <c r="X52" s="32"/>
      <c r="Y52" s="32"/>
      <c r="Z52" s="8"/>
      <c r="AA52" s="33" t="str">
        <f>IF(COUNTIF(AA12:AA41,"AV")=0,"",COUNTIF(AA12:AA41,"AV"))</f>
        <v/>
      </c>
      <c r="AB52" s="31"/>
      <c r="AC52" s="32"/>
      <c r="AD52" s="32"/>
      <c r="AE52" s="32"/>
      <c r="AF52" s="8"/>
      <c r="AG52" s="33" t="str">
        <f>IF(COUNTIF(AG12:AG41,"AV")=0,"",COUNTIF(AG12:AG41,"AV"))</f>
        <v/>
      </c>
      <c r="AH52" s="31"/>
      <c r="AI52" s="32"/>
      <c r="AJ52" s="32"/>
      <c r="AK52" s="32"/>
      <c r="AL52" s="8"/>
      <c r="AM52" s="33" t="str">
        <f>IF(COUNTIF(AM12:AM41,"AV")=0,"",COUNTIF(AM12:AM41,"AV"))</f>
        <v/>
      </c>
      <c r="AN52" s="31"/>
      <c r="AO52" s="32"/>
      <c r="AP52" s="32"/>
      <c r="AQ52" s="32"/>
      <c r="AR52" s="8"/>
      <c r="AS52" s="33" t="str">
        <f>IF(COUNTIF(AS12:AS41,"AV")=0,"",COUNTIF(AS12:AS41,"AV"))</f>
        <v/>
      </c>
      <c r="AT52" s="31"/>
      <c r="AU52" s="32"/>
      <c r="AV52" s="32"/>
      <c r="AW52" s="32"/>
      <c r="AX52" s="8"/>
      <c r="AY52" s="33" t="str">
        <f>IF(COUNTIF(AY12:AY41,"AV")=0,"",COUNTIF(AY12:AY41,"AV"))</f>
        <v/>
      </c>
      <c r="AZ52" s="34"/>
      <c r="BA52" s="32"/>
      <c r="BB52" s="32"/>
      <c r="BC52" s="32"/>
      <c r="BD52" s="8"/>
      <c r="BE52" s="85" t="str">
        <f t="shared" si="79"/>
        <v/>
      </c>
    </row>
    <row r="53" spans="1:57" s="112" customFormat="1" ht="15.75" customHeight="1" x14ac:dyDescent="0.3">
      <c r="A53" s="164"/>
      <c r="B53" s="98"/>
      <c r="C53" s="165" t="s">
        <v>61</v>
      </c>
      <c r="D53" s="31"/>
      <c r="E53" s="32"/>
      <c r="F53" s="32"/>
      <c r="G53" s="32"/>
      <c r="H53" s="8"/>
      <c r="I53" s="33" t="str">
        <f>IF(COUNTIF(I12:I41,"KV")=0,"",COUNTIF(I12:I41,"KV"))</f>
        <v/>
      </c>
      <c r="J53" s="31"/>
      <c r="K53" s="32"/>
      <c r="L53" s="32"/>
      <c r="M53" s="32"/>
      <c r="N53" s="8"/>
      <c r="O53" s="33" t="str">
        <f>IF(COUNTIF(O12:O41,"KV")=0,"",COUNTIF(O12:O41,"KV"))</f>
        <v/>
      </c>
      <c r="P53" s="31"/>
      <c r="Q53" s="32"/>
      <c r="R53" s="32"/>
      <c r="S53" s="32"/>
      <c r="T53" s="8"/>
      <c r="U53" s="33" t="str">
        <f>IF(COUNTIF(U12:U41,"KV")=0,"",COUNTIF(U12:U41,"KV"))</f>
        <v/>
      </c>
      <c r="V53" s="31"/>
      <c r="W53" s="32"/>
      <c r="X53" s="32"/>
      <c r="Y53" s="32"/>
      <c r="Z53" s="8"/>
      <c r="AA53" s="33" t="str">
        <f>IF(COUNTIF(AA12:AA41,"KV")=0,"",COUNTIF(AA12:AA41,"KV"))</f>
        <v/>
      </c>
      <c r="AB53" s="31"/>
      <c r="AC53" s="32"/>
      <c r="AD53" s="32"/>
      <c r="AE53" s="32"/>
      <c r="AF53" s="8"/>
      <c r="AG53" s="33" t="str">
        <f>IF(COUNTIF(AG12:AG41,"KV")=0,"",COUNTIF(AG12:AG41,"KV"))</f>
        <v/>
      </c>
      <c r="AH53" s="31"/>
      <c r="AI53" s="32"/>
      <c r="AJ53" s="32"/>
      <c r="AK53" s="32"/>
      <c r="AL53" s="8"/>
      <c r="AM53" s="33" t="str">
        <f>IF(COUNTIF(AM12:AM41,"KV")=0,"",COUNTIF(AM12:AM41,"KV"))</f>
        <v/>
      </c>
      <c r="AN53" s="31"/>
      <c r="AO53" s="32"/>
      <c r="AP53" s="32"/>
      <c r="AQ53" s="32"/>
      <c r="AR53" s="8"/>
      <c r="AS53" s="33" t="str">
        <f>IF(COUNTIF(AS12:AS41,"KV")=0,"",COUNTIF(AS12:AS41,"KV"))</f>
        <v/>
      </c>
      <c r="AT53" s="31"/>
      <c r="AU53" s="32"/>
      <c r="AV53" s="32"/>
      <c r="AW53" s="32"/>
      <c r="AX53" s="8"/>
      <c r="AY53" s="33" t="str">
        <f>IF(COUNTIF(AY12:AY41,"KV")=0,"",COUNTIF(AY12:AY41,"KV"))</f>
        <v/>
      </c>
      <c r="AZ53" s="34"/>
      <c r="BA53" s="32"/>
      <c r="BB53" s="32"/>
      <c r="BC53" s="32"/>
      <c r="BD53" s="8"/>
      <c r="BE53" s="85" t="str">
        <f t="shared" si="79"/>
        <v/>
      </c>
    </row>
    <row r="54" spans="1:57" s="112" customFormat="1" ht="15.75" customHeight="1" x14ac:dyDescent="0.3">
      <c r="A54" s="164"/>
      <c r="B54" s="98"/>
      <c r="C54" s="165" t="s">
        <v>62</v>
      </c>
      <c r="D54" s="39"/>
      <c r="E54" s="40"/>
      <c r="F54" s="40"/>
      <c r="G54" s="40"/>
      <c r="H54" s="17"/>
      <c r="I54" s="33" t="str">
        <f>IF(COUNTIF(I12:I41,"SZG")=0,"",COUNTIF(I12:I41,"SZG"))</f>
        <v/>
      </c>
      <c r="J54" s="39"/>
      <c r="K54" s="40"/>
      <c r="L54" s="40"/>
      <c r="M54" s="40"/>
      <c r="N54" s="17"/>
      <c r="O54" s="33" t="str">
        <f>IF(COUNTIF(O12:O41,"SZG")=0,"",COUNTIF(O12:O41,"SZG"))</f>
        <v/>
      </c>
      <c r="P54" s="39"/>
      <c r="Q54" s="40"/>
      <c r="R54" s="40"/>
      <c r="S54" s="40"/>
      <c r="T54" s="17"/>
      <c r="U54" s="33" t="str">
        <f>IF(COUNTIF(U12:U41,"SZG")=0,"",COUNTIF(U12:U41,"SZG"))</f>
        <v/>
      </c>
      <c r="V54" s="39"/>
      <c r="W54" s="40"/>
      <c r="X54" s="40"/>
      <c r="Y54" s="40"/>
      <c r="Z54" s="17"/>
      <c r="AA54" s="33" t="str">
        <f>IF(COUNTIF(AA12:AA41,"SZG")=0,"",COUNTIF(AA12:AA41,"SZG"))</f>
        <v/>
      </c>
      <c r="AB54" s="39"/>
      <c r="AC54" s="40"/>
      <c r="AD54" s="40"/>
      <c r="AE54" s="40"/>
      <c r="AF54" s="17"/>
      <c r="AG54" s="33" t="str">
        <f>IF(COUNTIF(AG12:AG41,"SZG")=0,"",COUNTIF(AG12:AG41,"SZG"))</f>
        <v/>
      </c>
      <c r="AH54" s="39"/>
      <c r="AI54" s="40"/>
      <c r="AJ54" s="40"/>
      <c r="AK54" s="40"/>
      <c r="AL54" s="17"/>
      <c r="AM54" s="33" t="str">
        <f>IF(COUNTIF(AM12:AM41,"SZG")=0,"",COUNTIF(AM12:AM41,"SZG"))</f>
        <v/>
      </c>
      <c r="AN54" s="39"/>
      <c r="AO54" s="40"/>
      <c r="AP54" s="40"/>
      <c r="AQ54" s="40"/>
      <c r="AR54" s="17"/>
      <c r="AS54" s="33" t="str">
        <f>IF(COUNTIF(AS12:AS41,"SZG")=0,"",COUNTIF(AS12:AS41,"SZG"))</f>
        <v/>
      </c>
      <c r="AT54" s="39"/>
      <c r="AU54" s="40"/>
      <c r="AV54" s="40"/>
      <c r="AW54" s="40"/>
      <c r="AX54" s="17"/>
      <c r="AY54" s="33" t="str">
        <f>IF(COUNTIF(AY12:AY41,"SZG")=0,"",COUNTIF(AY12:AY41,"SZG"))</f>
        <v/>
      </c>
      <c r="AZ54" s="34"/>
      <c r="BA54" s="32"/>
      <c r="BB54" s="32"/>
      <c r="BC54" s="32"/>
      <c r="BD54" s="8"/>
      <c r="BE54" s="85" t="str">
        <f t="shared" si="79"/>
        <v/>
      </c>
    </row>
    <row r="55" spans="1:57" s="112" customFormat="1" ht="15.75" customHeight="1" x14ac:dyDescent="0.3">
      <c r="A55" s="164"/>
      <c r="B55" s="98"/>
      <c r="C55" s="165" t="s">
        <v>63</v>
      </c>
      <c r="D55" s="39"/>
      <c r="E55" s="40"/>
      <c r="F55" s="40"/>
      <c r="G55" s="40"/>
      <c r="H55" s="17"/>
      <c r="I55" s="33" t="str">
        <f>IF(COUNTIF(I12:I41,"ZV")=0,"",COUNTIF(I12:I41,"ZV"))</f>
        <v/>
      </c>
      <c r="J55" s="39"/>
      <c r="K55" s="40"/>
      <c r="L55" s="40"/>
      <c r="M55" s="40"/>
      <c r="N55" s="17"/>
      <c r="O55" s="33" t="str">
        <f>IF(COUNTIF(O12:O41,"ZV")=0,"",COUNTIF(O12:O41,"ZV"))</f>
        <v/>
      </c>
      <c r="P55" s="39"/>
      <c r="Q55" s="40"/>
      <c r="R55" s="40"/>
      <c r="S55" s="40"/>
      <c r="T55" s="17"/>
      <c r="U55" s="33" t="str">
        <f>IF(COUNTIF(U12:U41,"ZV")=0,"",COUNTIF(U12:U41,"ZV"))</f>
        <v/>
      </c>
      <c r="V55" s="39"/>
      <c r="W55" s="40"/>
      <c r="X55" s="40"/>
      <c r="Y55" s="40"/>
      <c r="Z55" s="17"/>
      <c r="AA55" s="33" t="str">
        <f>IF(COUNTIF(AA12:AA41,"ZV")=0,"",COUNTIF(AA12:AA41,"ZV"))</f>
        <v/>
      </c>
      <c r="AB55" s="39"/>
      <c r="AC55" s="40"/>
      <c r="AD55" s="40"/>
      <c r="AE55" s="40"/>
      <c r="AF55" s="17"/>
      <c r="AG55" s="33" t="str">
        <f>IF(COUNTIF(AG12:AG41,"ZV")=0,"",COUNTIF(AG12:AG41,"ZV"))</f>
        <v/>
      </c>
      <c r="AH55" s="39"/>
      <c r="AI55" s="40"/>
      <c r="AJ55" s="40"/>
      <c r="AK55" s="40"/>
      <c r="AL55" s="17"/>
      <c r="AM55" s="33" t="str">
        <f>IF(COUNTIF(AM12:AM41,"ZV")=0,"",COUNTIF(AM12:AM41,"ZV"))</f>
        <v/>
      </c>
      <c r="AN55" s="39"/>
      <c r="AO55" s="40"/>
      <c r="AP55" s="40"/>
      <c r="AQ55" s="40"/>
      <c r="AR55" s="17"/>
      <c r="AS55" s="33" t="str">
        <f>IF(COUNTIF(AS12:AS41,"ZV")=0,"",COUNTIF(AS12:AS41,"ZV"))</f>
        <v/>
      </c>
      <c r="AT55" s="39"/>
      <c r="AU55" s="40"/>
      <c r="AV55" s="40"/>
      <c r="AW55" s="40"/>
      <c r="AX55" s="17"/>
      <c r="AY55" s="33" t="str">
        <f>IF(COUNTIF(AY12:AY41,"ZV")=0,"",COUNTIF(AY12:AY41,"ZV"))</f>
        <v/>
      </c>
      <c r="AZ55" s="34"/>
      <c r="BA55" s="32"/>
      <c r="BB55" s="32"/>
      <c r="BC55" s="32"/>
      <c r="BD55" s="8"/>
      <c r="BE55" s="85" t="str">
        <f t="shared" si="79"/>
        <v/>
      </c>
    </row>
    <row r="56" spans="1:57" s="112" customFormat="1" ht="15.75" customHeight="1" thickBot="1" x14ac:dyDescent="0.35">
      <c r="A56" s="41"/>
      <c r="B56" s="27"/>
      <c r="C56" s="28" t="s">
        <v>24</v>
      </c>
      <c r="D56" s="42"/>
      <c r="E56" s="43"/>
      <c r="F56" s="43"/>
      <c r="G56" s="43"/>
      <c r="H56" s="44"/>
      <c r="I56" s="45" t="str">
        <f>IF(SUM(I44:I55)=0,"",SUM(I44:I55))</f>
        <v/>
      </c>
      <c r="J56" s="42"/>
      <c r="K56" s="43"/>
      <c r="L56" s="43"/>
      <c r="M56" s="43"/>
      <c r="N56" s="44"/>
      <c r="O56" s="45" t="str">
        <f>IF(SUM(O44:O55)=0,"",SUM(O44:O55))</f>
        <v/>
      </c>
      <c r="P56" s="42"/>
      <c r="Q56" s="43"/>
      <c r="R56" s="43"/>
      <c r="S56" s="43"/>
      <c r="T56" s="44"/>
      <c r="U56" s="45" t="str">
        <f>IF(SUM(U44:U55)=0,"",SUM(U44:U55))</f>
        <v/>
      </c>
      <c r="V56" s="42"/>
      <c r="W56" s="43"/>
      <c r="X56" s="43"/>
      <c r="Y56" s="43"/>
      <c r="Z56" s="44"/>
      <c r="AA56" s="45" t="str">
        <f>IF(SUM(AA44:AA55)=0,"",SUM(AA44:AA55))</f>
        <v/>
      </c>
      <c r="AB56" s="42"/>
      <c r="AC56" s="43"/>
      <c r="AD56" s="43"/>
      <c r="AE56" s="43"/>
      <c r="AF56" s="44"/>
      <c r="AG56" s="45">
        <f>IF(SUM(AG44:AG55)=0,"",SUM(AG44:AG55))</f>
        <v>6</v>
      </c>
      <c r="AH56" s="42"/>
      <c r="AI56" s="43"/>
      <c r="AJ56" s="43"/>
      <c r="AK56" s="43"/>
      <c r="AL56" s="44"/>
      <c r="AM56" s="45">
        <f>IF(SUM(AM44:AM55)=0,"",SUM(AM44:AM55))</f>
        <v>6</v>
      </c>
      <c r="AN56" s="42"/>
      <c r="AO56" s="43"/>
      <c r="AP56" s="43"/>
      <c r="AQ56" s="43"/>
      <c r="AR56" s="44"/>
      <c r="AS56" s="45">
        <f>IF(SUM(AS44:AS55)=0,"",SUM(AS44:AS55))</f>
        <v>7</v>
      </c>
      <c r="AT56" s="42"/>
      <c r="AU56" s="43"/>
      <c r="AV56" s="43"/>
      <c r="AW56" s="43"/>
      <c r="AX56" s="44"/>
      <c r="AY56" s="45">
        <f>IF(SUM(AY44:AY55)=0,"",SUM(AY44:AY55))</f>
        <v>1</v>
      </c>
      <c r="AZ56" s="46"/>
      <c r="BA56" s="43"/>
      <c r="BB56" s="43"/>
      <c r="BC56" s="43"/>
      <c r="BD56" s="44"/>
      <c r="BE56" s="90">
        <f t="shared" si="79"/>
        <v>20</v>
      </c>
    </row>
    <row r="57" spans="1:57" s="112" customFormat="1" ht="15.75" customHeight="1" thickTop="1" x14ac:dyDescent="0.25">
      <c r="A57" s="167"/>
      <c r="B57" s="168"/>
      <c r="C57" s="168"/>
    </row>
    <row r="58" spans="1:57" s="112" customFormat="1" ht="15.75" customHeight="1" x14ac:dyDescent="0.25">
      <c r="A58" s="167"/>
      <c r="B58" s="168"/>
      <c r="C58" s="168"/>
    </row>
    <row r="59" spans="1:57" s="112" customFormat="1" ht="15.75" customHeight="1" x14ac:dyDescent="0.25">
      <c r="A59" s="167"/>
      <c r="B59" s="168"/>
      <c r="C59" s="21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24"/>
      <c r="AR59" s="224"/>
      <c r="AS59" s="224"/>
      <c r="AT59" s="224"/>
      <c r="AU59" s="224"/>
      <c r="AV59" s="224"/>
      <c r="AW59" s="224"/>
      <c r="AX59" s="225"/>
      <c r="AY59" s="225"/>
      <c r="AZ59" s="225"/>
    </row>
    <row r="60" spans="1:57" s="112" customFormat="1" ht="15.75" customHeight="1" x14ac:dyDescent="0.25">
      <c r="A60" s="167"/>
      <c r="B60" s="168"/>
      <c r="C60" s="210"/>
      <c r="D60" s="168"/>
      <c r="AB60" s="226"/>
      <c r="AC60" s="226"/>
      <c r="AD60" s="226"/>
      <c r="AE60" s="226"/>
      <c r="AF60" s="226"/>
      <c r="AG60" s="226"/>
      <c r="AH60" s="224"/>
      <c r="AI60" s="224"/>
      <c r="AJ60" s="224"/>
      <c r="AK60" s="224"/>
      <c r="AL60" s="224"/>
      <c r="AM60" s="224"/>
      <c r="AN60" s="224"/>
      <c r="AO60" s="224"/>
      <c r="AP60" s="224"/>
      <c r="AQ60" s="224"/>
      <c r="AR60" s="224"/>
      <c r="AS60" s="224"/>
      <c r="AT60" s="224"/>
      <c r="AU60" s="224"/>
      <c r="AV60" s="224"/>
      <c r="AW60" s="224"/>
      <c r="AX60" s="225"/>
      <c r="AY60" s="225"/>
      <c r="AZ60" s="225"/>
    </row>
    <row r="61" spans="1:57" s="112" customFormat="1" ht="15.75" customHeight="1" x14ac:dyDescent="0.25">
      <c r="A61" s="167"/>
      <c r="B61" s="168"/>
      <c r="C61" s="215"/>
      <c r="D61" s="214"/>
      <c r="AB61" s="226"/>
      <c r="AC61" s="226"/>
      <c r="AD61" s="226"/>
      <c r="AE61" s="226"/>
      <c r="AF61" s="226"/>
      <c r="AG61" s="226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5"/>
      <c r="AY61" s="225"/>
      <c r="AZ61" s="225"/>
    </row>
    <row r="62" spans="1:57" s="112" customFormat="1" ht="15.75" customHeight="1" x14ac:dyDescent="0.25">
      <c r="A62" s="167"/>
      <c r="B62" s="168"/>
      <c r="C62" s="216"/>
      <c r="D62" s="210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5"/>
      <c r="AY62" s="225"/>
      <c r="AZ62" s="225"/>
    </row>
    <row r="63" spans="1:57" s="112" customFormat="1" ht="15.75" customHeight="1" x14ac:dyDescent="0.25">
      <c r="A63" s="167"/>
      <c r="B63" s="168"/>
      <c r="C63" s="215"/>
      <c r="D63" s="215"/>
      <c r="AB63" s="224"/>
      <c r="AC63" s="224"/>
      <c r="AD63" s="224"/>
      <c r="AE63" s="224"/>
      <c r="AF63" s="224"/>
      <c r="AG63" s="224"/>
      <c r="AH63" s="226"/>
      <c r="AI63" s="226"/>
      <c r="AJ63" s="226"/>
      <c r="AK63" s="226"/>
      <c r="AL63" s="226"/>
      <c r="AM63" s="226"/>
      <c r="AN63" s="224"/>
      <c r="AO63" s="224"/>
      <c r="AP63" s="224"/>
      <c r="AQ63" s="224"/>
      <c r="AR63" s="224"/>
      <c r="AS63" s="224"/>
      <c r="AT63" s="224"/>
      <c r="AU63" s="224"/>
      <c r="AV63" s="224"/>
      <c r="AW63" s="224"/>
      <c r="AX63" s="225"/>
      <c r="AY63" s="225"/>
      <c r="AZ63" s="225"/>
    </row>
    <row r="64" spans="1:57" s="112" customFormat="1" ht="15.75" customHeight="1" x14ac:dyDescent="0.25">
      <c r="A64" s="167"/>
      <c r="B64" s="168"/>
      <c r="C64" s="215"/>
      <c r="D64" s="216"/>
      <c r="AB64" s="224"/>
      <c r="AC64" s="224"/>
      <c r="AD64" s="224"/>
      <c r="AE64" s="224"/>
      <c r="AF64" s="224"/>
      <c r="AG64" s="224"/>
      <c r="AH64" s="226"/>
      <c r="AI64" s="226"/>
      <c r="AJ64" s="226"/>
      <c r="AK64" s="226"/>
      <c r="AL64" s="226"/>
      <c r="AM64" s="226"/>
      <c r="AN64" s="224"/>
      <c r="AO64" s="224"/>
      <c r="AP64" s="224"/>
      <c r="AQ64" s="224"/>
      <c r="AR64" s="224"/>
      <c r="AS64" s="224"/>
      <c r="AT64" s="224"/>
      <c r="AU64" s="224"/>
      <c r="AV64" s="224"/>
      <c r="AW64" s="224"/>
      <c r="AX64" s="225"/>
      <c r="AY64" s="225"/>
      <c r="AZ64" s="225"/>
    </row>
    <row r="65" spans="1:56" s="112" customFormat="1" ht="15.75" customHeight="1" x14ac:dyDescent="0.25">
      <c r="A65" s="167"/>
      <c r="B65" s="168"/>
      <c r="C65" s="216"/>
      <c r="D65" s="215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224"/>
      <c r="AU65" s="224"/>
      <c r="AV65" s="224"/>
      <c r="AW65" s="224"/>
      <c r="AX65" s="225"/>
      <c r="AY65" s="225"/>
      <c r="AZ65" s="225"/>
    </row>
    <row r="66" spans="1:56" s="112" customFormat="1" ht="15.75" customHeight="1" x14ac:dyDescent="0.25">
      <c r="A66" s="167"/>
      <c r="B66" s="219"/>
      <c r="C66" s="217"/>
      <c r="D66" s="215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4"/>
      <c r="AC66" s="224"/>
      <c r="AD66" s="224"/>
      <c r="AE66" s="224"/>
      <c r="AF66" s="224"/>
      <c r="AG66" s="224"/>
      <c r="AH66" s="226"/>
      <c r="AI66" s="226"/>
      <c r="AJ66" s="226"/>
      <c r="AK66" s="226"/>
      <c r="AL66" s="226"/>
      <c r="AM66" s="226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0"/>
      <c r="BB66" s="220"/>
      <c r="BC66" s="220"/>
      <c r="BD66" s="220"/>
    </row>
    <row r="67" spans="1:56" s="112" customFormat="1" ht="15.75" customHeight="1" x14ac:dyDescent="0.25">
      <c r="A67" s="167"/>
      <c r="B67" s="219"/>
      <c r="C67" s="215"/>
      <c r="D67" s="216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4"/>
      <c r="AC67" s="224"/>
      <c r="AD67" s="224"/>
      <c r="AE67" s="224"/>
      <c r="AF67" s="224"/>
      <c r="AG67" s="224"/>
      <c r="AH67" s="226"/>
      <c r="AI67" s="226"/>
      <c r="AJ67" s="226"/>
      <c r="AK67" s="226"/>
      <c r="AL67" s="226"/>
      <c r="AM67" s="226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0"/>
      <c r="BB67" s="220"/>
      <c r="BC67" s="220"/>
      <c r="BD67" s="220"/>
    </row>
    <row r="68" spans="1:56" s="112" customFormat="1" ht="15.75" customHeight="1" x14ac:dyDescent="0.25">
      <c r="A68" s="167"/>
      <c r="B68" s="219"/>
      <c r="C68" s="222"/>
      <c r="D68" s="217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24"/>
      <c r="AR68" s="224"/>
      <c r="AS68" s="224"/>
      <c r="AT68" s="224"/>
      <c r="AU68" s="224"/>
      <c r="AV68" s="224"/>
      <c r="AW68" s="224"/>
      <c r="AX68" s="224"/>
      <c r="AY68" s="224"/>
      <c r="AZ68" s="224"/>
      <c r="BA68" s="220"/>
      <c r="BB68" s="220"/>
      <c r="BC68" s="220"/>
      <c r="BD68" s="220"/>
    </row>
    <row r="69" spans="1:56" s="112" customFormat="1" ht="15.75" customHeight="1" x14ac:dyDescent="0.25">
      <c r="A69" s="167"/>
      <c r="B69" s="219"/>
      <c r="C69" s="221"/>
      <c r="D69" s="215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6"/>
      <c r="AO69" s="226"/>
      <c r="AP69" s="226"/>
      <c r="AQ69" s="226"/>
      <c r="AR69" s="226"/>
      <c r="AS69" s="226"/>
      <c r="AT69" s="224"/>
      <c r="AU69" s="224"/>
      <c r="AV69" s="224"/>
      <c r="AW69" s="224"/>
      <c r="AX69" s="224"/>
      <c r="AY69" s="224"/>
      <c r="AZ69" s="224"/>
      <c r="BA69" s="220"/>
      <c r="BB69" s="220"/>
      <c r="BC69" s="220"/>
      <c r="BD69" s="220"/>
    </row>
    <row r="70" spans="1:56" s="112" customFormat="1" ht="15.75" customHeight="1" x14ac:dyDescent="0.25">
      <c r="A70" s="167"/>
      <c r="B70" s="219"/>
      <c r="C70" s="221"/>
      <c r="D70" s="219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6"/>
      <c r="AO70" s="226"/>
      <c r="AP70" s="226"/>
      <c r="AQ70" s="226"/>
      <c r="AR70" s="226"/>
      <c r="AS70" s="226"/>
      <c r="AT70" s="224"/>
      <c r="AU70" s="224"/>
      <c r="AV70" s="224"/>
      <c r="AW70" s="224"/>
      <c r="AX70" s="224"/>
      <c r="AY70" s="224"/>
      <c r="AZ70" s="224"/>
      <c r="BA70" s="220"/>
      <c r="BB70" s="220"/>
      <c r="BC70" s="220"/>
      <c r="BD70" s="220"/>
    </row>
    <row r="71" spans="1:56" s="112" customFormat="1" ht="15.75" customHeight="1" x14ac:dyDescent="0.25">
      <c r="A71" s="167"/>
      <c r="B71" s="219"/>
      <c r="C71" s="222"/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6"/>
      <c r="AO71" s="226"/>
      <c r="AP71" s="226"/>
      <c r="AQ71" s="226"/>
      <c r="AR71" s="226"/>
      <c r="AS71" s="226"/>
      <c r="AT71" s="224"/>
      <c r="AU71" s="224"/>
      <c r="AV71" s="224"/>
      <c r="AW71" s="224"/>
      <c r="AX71" s="224"/>
      <c r="AY71" s="224"/>
      <c r="AZ71" s="224"/>
      <c r="BA71" s="220"/>
      <c r="BB71" s="220"/>
      <c r="BC71" s="220"/>
      <c r="BD71" s="220"/>
    </row>
    <row r="72" spans="1:56" s="112" customFormat="1" ht="15.75" customHeight="1" x14ac:dyDescent="0.25">
      <c r="A72" s="167"/>
      <c r="B72" s="219"/>
      <c r="C72" s="221"/>
      <c r="D72" s="219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6"/>
      <c r="AO72" s="226"/>
      <c r="AP72" s="226"/>
      <c r="AQ72" s="226"/>
      <c r="AR72" s="226"/>
      <c r="AS72" s="226"/>
      <c r="AT72" s="224"/>
      <c r="AU72" s="224"/>
      <c r="AV72" s="224"/>
      <c r="AW72" s="224"/>
      <c r="AX72" s="224"/>
      <c r="AY72" s="224"/>
      <c r="AZ72" s="224"/>
      <c r="BA72" s="220"/>
      <c r="BB72" s="220"/>
      <c r="BC72" s="220"/>
      <c r="BD72" s="220"/>
    </row>
    <row r="73" spans="1:56" s="112" customFormat="1" ht="15.75" customHeight="1" x14ac:dyDescent="0.25">
      <c r="A73" s="167"/>
      <c r="B73" s="219"/>
      <c r="C73" s="221"/>
      <c r="D73" s="219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6"/>
      <c r="AO73" s="226"/>
      <c r="AP73" s="226"/>
      <c r="AQ73" s="226"/>
      <c r="AR73" s="226"/>
      <c r="AS73" s="226"/>
      <c r="AT73" s="224"/>
      <c r="AU73" s="224"/>
      <c r="AV73" s="224"/>
      <c r="AW73" s="224"/>
      <c r="AX73" s="224"/>
      <c r="AY73" s="224"/>
      <c r="AZ73" s="224"/>
      <c r="BA73" s="220"/>
      <c r="BB73" s="220"/>
      <c r="BC73" s="220"/>
      <c r="BD73" s="220"/>
    </row>
    <row r="74" spans="1:56" s="112" customFormat="1" ht="15.75" customHeight="1" x14ac:dyDescent="0.25">
      <c r="A74" s="167"/>
      <c r="B74" s="219"/>
      <c r="C74" s="222"/>
      <c r="D74" s="219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24"/>
      <c r="AR74" s="224"/>
      <c r="AS74" s="224"/>
      <c r="AT74" s="224"/>
      <c r="AU74" s="224"/>
      <c r="AV74" s="224"/>
      <c r="AW74" s="224"/>
      <c r="AX74" s="224"/>
      <c r="AY74" s="224"/>
      <c r="AZ74" s="224"/>
      <c r="BA74" s="220"/>
      <c r="BB74" s="220"/>
      <c r="BC74" s="220"/>
      <c r="BD74" s="220"/>
    </row>
    <row r="75" spans="1:56" s="112" customFormat="1" ht="15.75" customHeight="1" x14ac:dyDescent="0.25">
      <c r="A75" s="167"/>
      <c r="B75" s="219"/>
      <c r="C75" s="221"/>
      <c r="D75" s="219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24"/>
      <c r="AR75" s="224"/>
      <c r="AS75" s="224"/>
      <c r="AT75" s="226"/>
      <c r="AU75" s="226"/>
      <c r="AV75" s="226"/>
      <c r="AW75" s="226"/>
      <c r="AX75" s="226"/>
      <c r="AY75" s="226"/>
      <c r="AZ75" s="224"/>
      <c r="BA75" s="220"/>
      <c r="BB75" s="220"/>
      <c r="BC75" s="220"/>
      <c r="BD75" s="220"/>
    </row>
    <row r="76" spans="1:56" s="112" customFormat="1" ht="15.75" customHeight="1" x14ac:dyDescent="0.25">
      <c r="A76" s="167"/>
      <c r="B76" s="219"/>
      <c r="C76" s="221"/>
      <c r="D76" s="219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24"/>
      <c r="AR76" s="224"/>
      <c r="AS76" s="224"/>
      <c r="AT76" s="226"/>
      <c r="AU76" s="226"/>
      <c r="AV76" s="226"/>
      <c r="AW76" s="226"/>
      <c r="AX76" s="226"/>
      <c r="AY76" s="226"/>
      <c r="AZ76" s="224"/>
      <c r="BA76" s="220"/>
      <c r="BB76" s="220"/>
      <c r="BC76" s="220"/>
      <c r="BD76" s="220"/>
    </row>
    <row r="77" spans="1:56" s="112" customFormat="1" ht="15.75" customHeight="1" x14ac:dyDescent="0.25">
      <c r="A77" s="167"/>
      <c r="B77" s="219"/>
      <c r="C77" s="221"/>
      <c r="D77" s="219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4"/>
      <c r="AX77" s="224"/>
      <c r="AY77" s="224"/>
      <c r="AZ77" s="224"/>
      <c r="BA77" s="220"/>
      <c r="BB77" s="220"/>
      <c r="BC77" s="220"/>
      <c r="BD77" s="220"/>
    </row>
    <row r="78" spans="1:56" s="112" customFormat="1" ht="15.75" customHeight="1" x14ac:dyDescent="0.25">
      <c r="A78" s="167"/>
      <c r="B78" s="168"/>
      <c r="C78" s="221"/>
      <c r="D78" s="168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224"/>
      <c r="AV78" s="224"/>
      <c r="AW78" s="224"/>
      <c r="AX78" s="225"/>
      <c r="AY78" s="225"/>
      <c r="AZ78" s="225"/>
    </row>
    <row r="79" spans="1:56" s="112" customFormat="1" ht="15.75" customHeight="1" x14ac:dyDescent="0.25">
      <c r="A79" s="167"/>
      <c r="B79" s="168"/>
      <c r="C79" s="222"/>
      <c r="D79" s="168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24"/>
      <c r="AR79" s="224"/>
      <c r="AS79" s="224"/>
      <c r="AT79" s="224"/>
      <c r="AU79" s="224"/>
      <c r="AV79" s="224"/>
      <c r="AW79" s="224"/>
      <c r="AX79" s="225"/>
      <c r="AY79" s="225"/>
      <c r="AZ79" s="225"/>
    </row>
    <row r="80" spans="1:56" s="112" customFormat="1" ht="15.75" customHeight="1" x14ac:dyDescent="0.25">
      <c r="A80" s="167"/>
      <c r="B80" s="168"/>
      <c r="C80" s="223"/>
      <c r="D80" s="168"/>
      <c r="AB80" s="226"/>
      <c r="AC80" s="226"/>
      <c r="AD80" s="226"/>
      <c r="AE80" s="226"/>
      <c r="AF80" s="226"/>
      <c r="AG80" s="226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5"/>
      <c r="AY80" s="225"/>
      <c r="AZ80" s="225"/>
    </row>
    <row r="81" spans="1:52" s="112" customFormat="1" ht="15.75" customHeight="1" x14ac:dyDescent="0.25">
      <c r="A81" s="167"/>
      <c r="B81" s="168"/>
      <c r="C81" s="223"/>
      <c r="D81" s="168"/>
      <c r="AB81" s="226"/>
      <c r="AC81" s="226"/>
      <c r="AD81" s="226"/>
      <c r="AE81" s="226"/>
      <c r="AF81" s="226"/>
      <c r="AG81" s="226"/>
      <c r="AH81" s="224"/>
      <c r="AI81" s="224"/>
      <c r="AJ81" s="224"/>
      <c r="AK81" s="224"/>
      <c r="AL81" s="224"/>
      <c r="AM81" s="224"/>
      <c r="AN81" s="224"/>
      <c r="AO81" s="224"/>
      <c r="AP81" s="224"/>
      <c r="AQ81" s="224"/>
      <c r="AR81" s="224"/>
      <c r="AS81" s="224"/>
      <c r="AT81" s="224"/>
      <c r="AU81" s="224"/>
      <c r="AV81" s="224"/>
      <c r="AW81" s="224"/>
      <c r="AX81" s="225"/>
      <c r="AY81" s="225"/>
      <c r="AZ81" s="225"/>
    </row>
    <row r="82" spans="1:52" s="112" customFormat="1" ht="15.75" customHeight="1" x14ac:dyDescent="0.25">
      <c r="A82" s="167"/>
      <c r="B82" s="168"/>
      <c r="C82" s="223"/>
      <c r="D82" s="218"/>
      <c r="AB82" s="226"/>
      <c r="AC82" s="226"/>
      <c r="AD82" s="226"/>
      <c r="AE82" s="226"/>
      <c r="AF82" s="226"/>
      <c r="AG82" s="226"/>
      <c r="AH82" s="224"/>
      <c r="AI82" s="224"/>
      <c r="AJ82" s="224"/>
      <c r="AK82" s="224"/>
      <c r="AL82" s="224"/>
      <c r="AM82" s="224"/>
      <c r="AN82" s="224"/>
      <c r="AO82" s="224"/>
      <c r="AP82" s="224"/>
      <c r="AQ82" s="224"/>
      <c r="AR82" s="224"/>
      <c r="AS82" s="224"/>
      <c r="AT82" s="224"/>
      <c r="AU82" s="224"/>
      <c r="AV82" s="224"/>
      <c r="AW82" s="224"/>
      <c r="AX82" s="225"/>
      <c r="AY82" s="225"/>
      <c r="AZ82" s="225"/>
    </row>
    <row r="83" spans="1:52" s="112" customFormat="1" ht="15.75" customHeight="1" x14ac:dyDescent="0.25">
      <c r="A83" s="167"/>
      <c r="B83" s="168"/>
      <c r="C83" s="223"/>
      <c r="D83" s="218"/>
      <c r="AB83" s="226"/>
      <c r="AC83" s="226"/>
      <c r="AD83" s="226"/>
      <c r="AE83" s="226"/>
      <c r="AF83" s="226"/>
      <c r="AG83" s="226"/>
      <c r="AH83" s="224"/>
      <c r="AI83" s="224"/>
      <c r="AJ83" s="224"/>
      <c r="AK83" s="224"/>
      <c r="AL83" s="224"/>
      <c r="AM83" s="224"/>
      <c r="AN83" s="224"/>
      <c r="AO83" s="224"/>
      <c r="AP83" s="224"/>
      <c r="AQ83" s="224"/>
      <c r="AR83" s="224"/>
      <c r="AS83" s="224"/>
      <c r="AT83" s="224"/>
      <c r="AU83" s="224"/>
      <c r="AV83" s="224"/>
      <c r="AW83" s="224"/>
      <c r="AX83" s="225"/>
      <c r="AY83" s="225"/>
      <c r="AZ83" s="225"/>
    </row>
    <row r="84" spans="1:52" s="112" customFormat="1" ht="15.75" customHeight="1" x14ac:dyDescent="0.25">
      <c r="A84" s="167"/>
      <c r="B84" s="168"/>
      <c r="C84" s="168"/>
    </row>
    <row r="85" spans="1:52" s="112" customFormat="1" ht="15.75" customHeight="1" x14ac:dyDescent="0.25">
      <c r="A85" s="167"/>
      <c r="B85" s="168"/>
      <c r="C85" s="168"/>
    </row>
    <row r="86" spans="1:52" s="112" customFormat="1" ht="15.75" customHeight="1" x14ac:dyDescent="0.25">
      <c r="A86" s="167"/>
      <c r="B86" s="168"/>
      <c r="C86" s="168"/>
    </row>
    <row r="87" spans="1:52" s="112" customFormat="1" ht="15.75" customHeight="1" x14ac:dyDescent="0.25">
      <c r="A87" s="167"/>
      <c r="B87" s="168"/>
      <c r="C87" s="168"/>
    </row>
    <row r="88" spans="1:52" s="112" customFormat="1" ht="15.75" customHeight="1" x14ac:dyDescent="0.25">
      <c r="A88" s="167"/>
      <c r="B88" s="168"/>
      <c r="C88" s="168"/>
    </row>
    <row r="89" spans="1:52" s="112" customFormat="1" ht="15.75" customHeight="1" x14ac:dyDescent="0.25">
      <c r="A89" s="167"/>
      <c r="B89" s="168"/>
      <c r="C89" s="168"/>
    </row>
    <row r="90" spans="1:52" s="112" customFormat="1" ht="15.75" customHeight="1" x14ac:dyDescent="0.25">
      <c r="A90" s="167"/>
      <c r="B90" s="168"/>
      <c r="C90" s="168"/>
    </row>
    <row r="91" spans="1:52" s="112" customFormat="1" ht="15.75" customHeight="1" x14ac:dyDescent="0.25">
      <c r="A91" s="167"/>
      <c r="B91" s="168"/>
      <c r="C91" s="168"/>
    </row>
    <row r="92" spans="1:52" s="112" customFormat="1" ht="15.75" customHeight="1" x14ac:dyDescent="0.25">
      <c r="A92" s="167"/>
      <c r="B92" s="168"/>
      <c r="C92" s="168"/>
    </row>
    <row r="93" spans="1:52" s="112" customFormat="1" ht="15.75" customHeight="1" x14ac:dyDescent="0.25">
      <c r="A93" s="167"/>
      <c r="B93" s="168"/>
      <c r="C93" s="168"/>
    </row>
    <row r="94" spans="1:52" s="112" customFormat="1" ht="15.75" customHeight="1" x14ac:dyDescent="0.25">
      <c r="A94" s="167"/>
      <c r="B94" s="168"/>
      <c r="C94" s="168"/>
    </row>
    <row r="95" spans="1:52" s="112" customFormat="1" ht="15.75" customHeight="1" x14ac:dyDescent="0.25">
      <c r="A95" s="167"/>
      <c r="B95" s="168"/>
      <c r="C95" s="168"/>
    </row>
    <row r="96" spans="1:52" s="112" customFormat="1" ht="15.75" customHeight="1" x14ac:dyDescent="0.25">
      <c r="A96" s="167"/>
      <c r="B96" s="168"/>
      <c r="C96" s="168"/>
    </row>
    <row r="97" spans="1:3" s="112" customFormat="1" ht="15.75" customHeight="1" x14ac:dyDescent="0.25">
      <c r="A97" s="167"/>
      <c r="B97" s="168"/>
      <c r="C97" s="168"/>
    </row>
    <row r="98" spans="1:3" s="112" customFormat="1" ht="15.75" customHeight="1" x14ac:dyDescent="0.25">
      <c r="A98" s="167"/>
      <c r="B98" s="168"/>
      <c r="C98" s="168"/>
    </row>
    <row r="99" spans="1:3" s="112" customFormat="1" ht="15.75" customHeight="1" x14ac:dyDescent="0.25">
      <c r="A99" s="167"/>
      <c r="B99" s="168"/>
      <c r="C99" s="168"/>
    </row>
    <row r="100" spans="1:3" s="112" customFormat="1" ht="15.75" customHeight="1" x14ac:dyDescent="0.25">
      <c r="A100" s="167"/>
      <c r="B100" s="168"/>
      <c r="C100" s="168"/>
    </row>
    <row r="101" spans="1:3" s="112" customFormat="1" ht="15.75" customHeight="1" x14ac:dyDescent="0.25">
      <c r="A101" s="167"/>
      <c r="B101" s="168"/>
      <c r="C101" s="168"/>
    </row>
    <row r="102" spans="1:3" s="112" customFormat="1" ht="15.75" customHeight="1" x14ac:dyDescent="0.25">
      <c r="A102" s="167"/>
      <c r="B102" s="168"/>
      <c r="C102" s="168"/>
    </row>
    <row r="103" spans="1:3" s="112" customFormat="1" ht="15.75" customHeight="1" x14ac:dyDescent="0.25">
      <c r="A103" s="167"/>
      <c r="B103" s="168"/>
      <c r="C103" s="168"/>
    </row>
    <row r="104" spans="1:3" s="112" customFormat="1" ht="15.75" customHeight="1" x14ac:dyDescent="0.25">
      <c r="A104" s="167"/>
      <c r="B104" s="168"/>
      <c r="C104" s="168"/>
    </row>
    <row r="105" spans="1:3" s="112" customFormat="1" ht="15.75" customHeight="1" x14ac:dyDescent="0.25">
      <c r="A105" s="167"/>
      <c r="B105" s="168"/>
      <c r="C105" s="168"/>
    </row>
    <row r="106" spans="1:3" s="112" customFormat="1" ht="15.75" customHeight="1" x14ac:dyDescent="0.25">
      <c r="A106" s="167"/>
      <c r="B106" s="168"/>
      <c r="C106" s="168"/>
    </row>
    <row r="107" spans="1:3" s="112" customFormat="1" ht="15.75" customHeight="1" x14ac:dyDescent="0.25">
      <c r="A107" s="167"/>
      <c r="B107" s="168"/>
      <c r="C107" s="168"/>
    </row>
    <row r="108" spans="1:3" s="112" customFormat="1" ht="15.75" customHeight="1" x14ac:dyDescent="0.25">
      <c r="A108" s="167"/>
      <c r="B108" s="168"/>
      <c r="C108" s="168"/>
    </row>
    <row r="109" spans="1:3" s="112" customFormat="1" ht="15.75" customHeight="1" x14ac:dyDescent="0.25">
      <c r="A109" s="167"/>
      <c r="B109" s="168"/>
      <c r="C109" s="168"/>
    </row>
    <row r="110" spans="1:3" s="112" customFormat="1" ht="15.75" customHeight="1" x14ac:dyDescent="0.25">
      <c r="A110" s="167"/>
      <c r="B110" s="168"/>
      <c r="C110" s="168"/>
    </row>
    <row r="111" spans="1:3" s="112" customFormat="1" ht="15.75" customHeight="1" x14ac:dyDescent="0.25">
      <c r="A111" s="167"/>
      <c r="B111" s="168"/>
      <c r="C111" s="168"/>
    </row>
    <row r="112" spans="1:3" s="112" customFormat="1" ht="15.75" customHeight="1" x14ac:dyDescent="0.25">
      <c r="A112" s="167"/>
      <c r="B112" s="168"/>
      <c r="C112" s="168"/>
    </row>
    <row r="113" spans="1:3" s="112" customFormat="1" ht="15.75" customHeight="1" x14ac:dyDescent="0.25">
      <c r="A113" s="167"/>
      <c r="B113" s="168"/>
      <c r="C113" s="168"/>
    </row>
    <row r="114" spans="1:3" s="112" customFormat="1" ht="15.75" customHeight="1" x14ac:dyDescent="0.25">
      <c r="A114" s="167"/>
      <c r="B114" s="168"/>
      <c r="C114" s="168"/>
    </row>
    <row r="115" spans="1:3" s="112" customFormat="1" ht="15.75" customHeight="1" x14ac:dyDescent="0.25">
      <c r="A115" s="167"/>
      <c r="B115" s="168"/>
      <c r="C115" s="168"/>
    </row>
    <row r="116" spans="1:3" s="112" customFormat="1" ht="15.75" customHeight="1" x14ac:dyDescent="0.25">
      <c r="A116" s="167"/>
      <c r="B116" s="168"/>
      <c r="C116" s="168"/>
    </row>
    <row r="117" spans="1:3" s="112" customFormat="1" ht="15.75" customHeight="1" x14ac:dyDescent="0.25">
      <c r="A117" s="167"/>
      <c r="B117" s="168"/>
      <c r="C117" s="168"/>
    </row>
    <row r="118" spans="1:3" s="112" customFormat="1" ht="15.75" customHeight="1" x14ac:dyDescent="0.25">
      <c r="A118" s="167"/>
      <c r="B118" s="168"/>
      <c r="C118" s="168"/>
    </row>
    <row r="119" spans="1:3" s="112" customFormat="1" ht="15.75" customHeight="1" x14ac:dyDescent="0.25">
      <c r="A119" s="167"/>
      <c r="B119" s="168"/>
      <c r="C119" s="168"/>
    </row>
    <row r="120" spans="1:3" s="112" customFormat="1" ht="15.75" customHeight="1" x14ac:dyDescent="0.25">
      <c r="A120" s="167"/>
      <c r="B120" s="168"/>
      <c r="C120" s="168"/>
    </row>
    <row r="121" spans="1:3" s="112" customFormat="1" ht="15.75" customHeight="1" x14ac:dyDescent="0.25">
      <c r="A121" s="167"/>
      <c r="B121" s="168"/>
      <c r="C121" s="168"/>
    </row>
    <row r="122" spans="1:3" s="112" customFormat="1" ht="15.75" customHeight="1" x14ac:dyDescent="0.25">
      <c r="A122" s="167"/>
      <c r="B122" s="110"/>
      <c r="C122" s="110"/>
    </row>
    <row r="123" spans="1:3" s="112" customFormat="1" ht="15.75" customHeight="1" x14ac:dyDescent="0.25">
      <c r="A123" s="167"/>
      <c r="B123" s="110"/>
      <c r="C123" s="110"/>
    </row>
    <row r="124" spans="1:3" s="112" customFormat="1" ht="15.75" customHeight="1" x14ac:dyDescent="0.25">
      <c r="A124" s="167"/>
      <c r="B124" s="110"/>
      <c r="C124" s="110"/>
    </row>
    <row r="125" spans="1:3" s="112" customFormat="1" ht="15.75" customHeight="1" x14ac:dyDescent="0.25">
      <c r="A125" s="167"/>
      <c r="B125" s="110"/>
      <c r="C125" s="110"/>
    </row>
    <row r="126" spans="1:3" s="112" customFormat="1" ht="15.75" customHeight="1" x14ac:dyDescent="0.25">
      <c r="A126" s="167"/>
      <c r="B126" s="110"/>
      <c r="C126" s="110"/>
    </row>
    <row r="127" spans="1:3" s="112" customFormat="1" ht="15.75" customHeight="1" x14ac:dyDescent="0.25">
      <c r="A127" s="167"/>
      <c r="B127" s="110"/>
      <c r="C127" s="110"/>
    </row>
    <row r="128" spans="1:3" s="112" customFormat="1" ht="15.75" customHeight="1" x14ac:dyDescent="0.25">
      <c r="A128" s="167"/>
      <c r="B128" s="110"/>
      <c r="C128" s="110"/>
    </row>
    <row r="129" spans="1:57" ht="15.75" customHeight="1" x14ac:dyDescent="0.25">
      <c r="A129" s="167"/>
      <c r="B129" s="110"/>
      <c r="C129" s="110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</row>
    <row r="130" spans="1:57" ht="15.75" customHeight="1" x14ac:dyDescent="0.25">
      <c r="A130" s="167"/>
      <c r="B130" s="110"/>
      <c r="C130" s="110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 ht="15.75" customHeight="1" x14ac:dyDescent="0.25">
      <c r="A131" s="169"/>
      <c r="B131" s="108"/>
      <c r="C131" s="108"/>
    </row>
    <row r="132" spans="1:57" ht="15.75" customHeight="1" x14ac:dyDescent="0.25">
      <c r="A132" s="169"/>
      <c r="B132" s="108"/>
      <c r="C132" s="108"/>
    </row>
    <row r="133" spans="1:57" ht="15.75" customHeight="1" x14ac:dyDescent="0.25">
      <c r="A133" s="169"/>
      <c r="B133" s="108"/>
      <c r="C133" s="108"/>
    </row>
    <row r="134" spans="1:57" ht="15.75" customHeight="1" x14ac:dyDescent="0.25">
      <c r="A134" s="169"/>
      <c r="B134" s="108"/>
      <c r="C134" s="108"/>
    </row>
    <row r="135" spans="1:57" ht="15.75" customHeight="1" x14ac:dyDescent="0.25">
      <c r="A135" s="169"/>
      <c r="B135" s="108"/>
      <c r="C135" s="108"/>
    </row>
    <row r="136" spans="1:57" ht="15.75" customHeight="1" x14ac:dyDescent="0.25">
      <c r="A136" s="169"/>
      <c r="B136" s="108"/>
      <c r="C136" s="108"/>
    </row>
    <row r="137" spans="1:57" ht="15.75" customHeight="1" x14ac:dyDescent="0.25">
      <c r="A137" s="169"/>
      <c r="B137" s="108"/>
      <c r="C137" s="108"/>
    </row>
    <row r="138" spans="1:57" ht="15.75" customHeight="1" x14ac:dyDescent="0.25">
      <c r="A138" s="169"/>
      <c r="B138" s="108"/>
      <c r="C138" s="108"/>
    </row>
    <row r="139" spans="1:57" ht="15.75" customHeight="1" x14ac:dyDescent="0.25">
      <c r="A139" s="169"/>
      <c r="B139" s="108"/>
      <c r="C139" s="108"/>
    </row>
    <row r="140" spans="1:57" ht="15.75" customHeight="1" x14ac:dyDescent="0.25">
      <c r="A140" s="169"/>
      <c r="B140" s="108"/>
      <c r="C140" s="108"/>
    </row>
    <row r="141" spans="1:57" ht="15.75" customHeight="1" x14ac:dyDescent="0.25">
      <c r="A141" s="169"/>
      <c r="B141" s="108"/>
      <c r="C141" s="108"/>
    </row>
    <row r="142" spans="1:57" ht="15.75" customHeight="1" x14ac:dyDescent="0.25">
      <c r="A142" s="169"/>
      <c r="B142" s="108"/>
      <c r="C142" s="108"/>
    </row>
    <row r="143" spans="1:57" ht="15.75" customHeight="1" x14ac:dyDescent="0.25">
      <c r="A143" s="169"/>
      <c r="B143" s="108"/>
      <c r="C143" s="108"/>
    </row>
    <row r="144" spans="1:57" ht="15.75" customHeight="1" x14ac:dyDescent="0.25">
      <c r="A144" s="169"/>
      <c r="B144" s="108"/>
      <c r="C144" s="108"/>
    </row>
    <row r="145" spans="1:3" ht="15.75" customHeight="1" x14ac:dyDescent="0.25">
      <c r="A145" s="169"/>
      <c r="B145" s="108"/>
      <c r="C145" s="108"/>
    </row>
    <row r="146" spans="1:3" ht="15.75" customHeight="1" x14ac:dyDescent="0.25">
      <c r="A146" s="169"/>
      <c r="B146" s="108"/>
      <c r="C146" s="108"/>
    </row>
    <row r="147" spans="1:3" ht="15.75" customHeight="1" x14ac:dyDescent="0.25">
      <c r="A147" s="169"/>
      <c r="B147" s="108"/>
      <c r="C147" s="108"/>
    </row>
    <row r="148" spans="1:3" ht="15.75" customHeight="1" x14ac:dyDescent="0.25">
      <c r="A148" s="169"/>
      <c r="B148" s="108"/>
      <c r="C148" s="108"/>
    </row>
    <row r="149" spans="1:3" ht="15.75" customHeight="1" x14ac:dyDescent="0.25">
      <c r="A149" s="169"/>
      <c r="B149" s="108"/>
      <c r="C149" s="108"/>
    </row>
    <row r="150" spans="1:3" ht="15.75" customHeight="1" x14ac:dyDescent="0.25">
      <c r="A150" s="169"/>
      <c r="B150" s="108"/>
      <c r="C150" s="108"/>
    </row>
    <row r="151" spans="1:3" ht="15.75" customHeight="1" x14ac:dyDescent="0.25">
      <c r="A151" s="169"/>
      <c r="B151" s="108"/>
      <c r="C151" s="108"/>
    </row>
    <row r="152" spans="1:3" ht="15.75" customHeight="1" x14ac:dyDescent="0.25">
      <c r="A152" s="169"/>
      <c r="B152" s="108"/>
      <c r="C152" s="108"/>
    </row>
    <row r="153" spans="1:3" ht="15.75" customHeight="1" x14ac:dyDescent="0.25">
      <c r="A153" s="169"/>
      <c r="B153" s="108"/>
      <c r="C153" s="108"/>
    </row>
    <row r="154" spans="1:3" ht="15.75" customHeight="1" x14ac:dyDescent="0.25">
      <c r="A154" s="169"/>
      <c r="B154" s="108"/>
      <c r="C154" s="108"/>
    </row>
    <row r="155" spans="1:3" ht="15.75" customHeight="1" x14ac:dyDescent="0.25">
      <c r="A155" s="169"/>
      <c r="B155" s="108"/>
      <c r="C155" s="108"/>
    </row>
    <row r="156" spans="1:3" ht="15.75" customHeight="1" x14ac:dyDescent="0.25">
      <c r="A156" s="169"/>
      <c r="B156" s="108"/>
      <c r="C156" s="108"/>
    </row>
    <row r="157" spans="1:3" ht="15.75" customHeight="1" x14ac:dyDescent="0.25">
      <c r="A157" s="169"/>
      <c r="B157" s="108"/>
      <c r="C157" s="108"/>
    </row>
    <row r="158" spans="1:3" ht="15.75" customHeight="1" x14ac:dyDescent="0.25">
      <c r="A158" s="169"/>
      <c r="B158" s="108"/>
      <c r="C158" s="108"/>
    </row>
    <row r="159" spans="1:3" ht="15.75" customHeight="1" x14ac:dyDescent="0.25">
      <c r="A159" s="169"/>
      <c r="B159" s="108"/>
      <c r="C159" s="108"/>
    </row>
    <row r="160" spans="1:3" ht="15.75" customHeight="1" x14ac:dyDescent="0.25">
      <c r="A160" s="169"/>
      <c r="B160" s="108"/>
      <c r="C160" s="108"/>
    </row>
    <row r="161" spans="1:3" ht="15.75" customHeight="1" x14ac:dyDescent="0.25">
      <c r="A161" s="169"/>
      <c r="B161" s="108"/>
      <c r="C161" s="108"/>
    </row>
    <row r="162" spans="1:3" ht="15.75" customHeight="1" x14ac:dyDescent="0.25">
      <c r="A162" s="169"/>
      <c r="B162" s="108"/>
      <c r="C162" s="108"/>
    </row>
    <row r="163" spans="1:3" x14ac:dyDescent="0.25">
      <c r="A163" s="169"/>
      <c r="B163" s="108"/>
      <c r="C163" s="108"/>
    </row>
    <row r="164" spans="1:3" x14ac:dyDescent="0.25">
      <c r="A164" s="169"/>
      <c r="B164" s="108"/>
      <c r="C164" s="108"/>
    </row>
    <row r="165" spans="1:3" x14ac:dyDescent="0.25">
      <c r="A165" s="169"/>
      <c r="B165" s="108"/>
      <c r="C165" s="108"/>
    </row>
    <row r="166" spans="1:3" x14ac:dyDescent="0.25">
      <c r="A166" s="169"/>
      <c r="B166" s="108"/>
      <c r="C166" s="108"/>
    </row>
    <row r="167" spans="1:3" x14ac:dyDescent="0.25">
      <c r="A167" s="169"/>
      <c r="B167" s="108"/>
      <c r="C167" s="108"/>
    </row>
    <row r="168" spans="1:3" x14ac:dyDescent="0.25">
      <c r="A168" s="169"/>
      <c r="B168" s="108"/>
      <c r="C168" s="108"/>
    </row>
    <row r="169" spans="1:3" x14ac:dyDescent="0.25">
      <c r="A169" s="169"/>
      <c r="B169" s="108"/>
      <c r="C169" s="108"/>
    </row>
    <row r="170" spans="1:3" x14ac:dyDescent="0.25">
      <c r="A170" s="169"/>
      <c r="B170" s="108"/>
      <c r="C170" s="108"/>
    </row>
    <row r="171" spans="1:3" x14ac:dyDescent="0.25">
      <c r="A171" s="169"/>
      <c r="B171" s="108"/>
      <c r="C171" s="108"/>
    </row>
    <row r="172" spans="1:3" x14ac:dyDescent="0.25">
      <c r="A172" s="169"/>
      <c r="B172" s="108"/>
      <c r="C172" s="108"/>
    </row>
    <row r="173" spans="1:3" x14ac:dyDescent="0.25">
      <c r="A173" s="169"/>
      <c r="B173" s="108"/>
      <c r="C173" s="108"/>
    </row>
    <row r="174" spans="1:3" x14ac:dyDescent="0.25">
      <c r="A174" s="169"/>
      <c r="B174" s="108"/>
      <c r="C174" s="108"/>
    </row>
    <row r="175" spans="1:3" x14ac:dyDescent="0.25">
      <c r="A175" s="169"/>
      <c r="B175" s="108"/>
      <c r="C175" s="108"/>
    </row>
    <row r="176" spans="1:3" x14ac:dyDescent="0.25">
      <c r="A176" s="169"/>
      <c r="B176" s="108"/>
      <c r="C176" s="108"/>
    </row>
    <row r="177" spans="1:3" x14ac:dyDescent="0.25">
      <c r="A177" s="169"/>
      <c r="B177" s="108"/>
      <c r="C177" s="108"/>
    </row>
    <row r="178" spans="1:3" x14ac:dyDescent="0.25">
      <c r="A178" s="169"/>
      <c r="B178" s="108"/>
      <c r="C178" s="108"/>
    </row>
    <row r="179" spans="1:3" x14ac:dyDescent="0.25">
      <c r="A179" s="169"/>
      <c r="B179" s="108"/>
      <c r="C179" s="108"/>
    </row>
    <row r="180" spans="1:3" x14ac:dyDescent="0.25">
      <c r="A180" s="169"/>
      <c r="B180" s="108"/>
      <c r="C180" s="108"/>
    </row>
    <row r="181" spans="1:3" x14ac:dyDescent="0.25">
      <c r="A181" s="169"/>
      <c r="B181" s="108"/>
      <c r="C181" s="108"/>
    </row>
    <row r="182" spans="1:3" x14ac:dyDescent="0.25">
      <c r="A182" s="169"/>
      <c r="B182" s="108"/>
      <c r="C182" s="108"/>
    </row>
    <row r="183" spans="1:3" x14ac:dyDescent="0.25">
      <c r="A183" s="169"/>
      <c r="B183" s="108"/>
      <c r="C183" s="108"/>
    </row>
    <row r="184" spans="1:3" x14ac:dyDescent="0.25">
      <c r="A184" s="169"/>
      <c r="B184" s="108"/>
      <c r="C184" s="108"/>
    </row>
    <row r="185" spans="1:3" x14ac:dyDescent="0.25">
      <c r="A185" s="169"/>
      <c r="B185" s="108"/>
      <c r="C185" s="108"/>
    </row>
    <row r="186" spans="1:3" x14ac:dyDescent="0.25">
      <c r="A186" s="169"/>
      <c r="B186" s="108"/>
      <c r="C186" s="108"/>
    </row>
    <row r="187" spans="1:3" x14ac:dyDescent="0.25">
      <c r="A187" s="169"/>
      <c r="B187" s="108"/>
      <c r="C187" s="108"/>
    </row>
    <row r="188" spans="1:3" x14ac:dyDescent="0.25">
      <c r="A188" s="169"/>
      <c r="B188" s="108"/>
      <c r="C188" s="108"/>
    </row>
    <row r="189" spans="1:3" x14ac:dyDescent="0.25">
      <c r="A189" s="169"/>
      <c r="B189" s="108"/>
      <c r="C189" s="108"/>
    </row>
    <row r="190" spans="1:3" x14ac:dyDescent="0.25">
      <c r="A190" s="169"/>
      <c r="B190" s="108"/>
      <c r="C190" s="108"/>
    </row>
    <row r="191" spans="1:3" x14ac:dyDescent="0.25">
      <c r="A191" s="169"/>
      <c r="B191" s="108"/>
      <c r="C191" s="108"/>
    </row>
    <row r="192" spans="1:3" x14ac:dyDescent="0.25">
      <c r="A192" s="169"/>
      <c r="B192" s="108"/>
      <c r="C192" s="108"/>
    </row>
    <row r="193" spans="1:3" x14ac:dyDescent="0.25">
      <c r="A193" s="169"/>
      <c r="B193" s="108"/>
      <c r="C193" s="108"/>
    </row>
    <row r="194" spans="1:3" x14ac:dyDescent="0.25">
      <c r="A194" s="169"/>
      <c r="B194" s="108"/>
      <c r="C194" s="108"/>
    </row>
    <row r="195" spans="1:3" x14ac:dyDescent="0.25">
      <c r="A195" s="169"/>
      <c r="B195" s="108"/>
      <c r="C195" s="108"/>
    </row>
    <row r="196" spans="1:3" x14ac:dyDescent="0.25">
      <c r="A196" s="169"/>
      <c r="B196" s="108"/>
      <c r="C196" s="108"/>
    </row>
    <row r="197" spans="1:3" x14ac:dyDescent="0.25">
      <c r="A197" s="169"/>
      <c r="B197" s="108"/>
      <c r="C197" s="108"/>
    </row>
    <row r="198" spans="1:3" x14ac:dyDescent="0.25">
      <c r="A198" s="169"/>
      <c r="B198" s="108"/>
      <c r="C198" s="108"/>
    </row>
    <row r="199" spans="1:3" x14ac:dyDescent="0.25">
      <c r="A199" s="169"/>
      <c r="B199" s="108"/>
      <c r="C199" s="108"/>
    </row>
    <row r="200" spans="1:3" x14ac:dyDescent="0.25">
      <c r="A200" s="169"/>
      <c r="B200" s="108"/>
      <c r="C200" s="108"/>
    </row>
    <row r="201" spans="1:3" x14ac:dyDescent="0.25">
      <c r="A201" s="169"/>
      <c r="B201" s="108"/>
      <c r="C201" s="108"/>
    </row>
    <row r="202" spans="1:3" x14ac:dyDescent="0.25">
      <c r="A202" s="169"/>
      <c r="B202" s="108"/>
      <c r="C202" s="108"/>
    </row>
    <row r="203" spans="1:3" x14ac:dyDescent="0.25">
      <c r="A203" s="169"/>
      <c r="B203" s="108"/>
      <c r="C203" s="108"/>
    </row>
    <row r="204" spans="1:3" x14ac:dyDescent="0.25">
      <c r="A204" s="169"/>
      <c r="B204" s="108"/>
      <c r="C204" s="108"/>
    </row>
    <row r="205" spans="1:3" x14ac:dyDescent="0.25">
      <c r="A205" s="169"/>
      <c r="B205" s="108"/>
      <c r="C205" s="108"/>
    </row>
    <row r="206" spans="1:3" x14ac:dyDescent="0.25">
      <c r="A206" s="169"/>
      <c r="B206" s="108"/>
      <c r="C206" s="108"/>
    </row>
    <row r="207" spans="1:3" x14ac:dyDescent="0.25">
      <c r="A207" s="169"/>
      <c r="B207" s="108"/>
      <c r="C207" s="108"/>
    </row>
    <row r="208" spans="1:3" x14ac:dyDescent="0.25">
      <c r="A208" s="169"/>
      <c r="B208" s="108"/>
      <c r="C208" s="108"/>
    </row>
    <row r="209" spans="1:3" x14ac:dyDescent="0.25">
      <c r="A209" s="169"/>
      <c r="B209" s="108"/>
      <c r="C209" s="108"/>
    </row>
    <row r="210" spans="1:3" x14ac:dyDescent="0.25">
      <c r="A210" s="169"/>
      <c r="B210" s="108"/>
      <c r="C210" s="108"/>
    </row>
    <row r="211" spans="1:3" x14ac:dyDescent="0.25">
      <c r="A211" s="169"/>
      <c r="B211" s="108"/>
      <c r="C211" s="108"/>
    </row>
    <row r="212" spans="1:3" x14ac:dyDescent="0.25">
      <c r="A212" s="169"/>
      <c r="B212" s="108"/>
      <c r="C212" s="108"/>
    </row>
    <row r="213" spans="1:3" x14ac:dyDescent="0.25">
      <c r="A213" s="169"/>
      <c r="B213" s="108"/>
      <c r="C213" s="108"/>
    </row>
    <row r="214" spans="1:3" x14ac:dyDescent="0.25">
      <c r="A214" s="169"/>
      <c r="B214" s="108"/>
      <c r="C214" s="108"/>
    </row>
    <row r="215" spans="1:3" x14ac:dyDescent="0.25">
      <c r="A215" s="169"/>
      <c r="B215" s="108"/>
      <c r="C215" s="108"/>
    </row>
    <row r="216" spans="1:3" x14ac:dyDescent="0.25">
      <c r="A216" s="169"/>
      <c r="B216" s="108"/>
      <c r="C216" s="108"/>
    </row>
    <row r="217" spans="1:3" x14ac:dyDescent="0.25">
      <c r="A217" s="169"/>
      <c r="B217" s="108"/>
      <c r="C217" s="108"/>
    </row>
    <row r="218" spans="1:3" x14ac:dyDescent="0.25">
      <c r="A218" s="169"/>
      <c r="B218" s="108"/>
      <c r="C218" s="108"/>
    </row>
    <row r="219" spans="1:3" x14ac:dyDescent="0.25">
      <c r="A219" s="169"/>
      <c r="B219" s="108"/>
      <c r="C219" s="108"/>
    </row>
    <row r="220" spans="1:3" x14ac:dyDescent="0.25">
      <c r="A220" s="169"/>
      <c r="B220" s="108"/>
      <c r="C220" s="108"/>
    </row>
    <row r="221" spans="1:3" x14ac:dyDescent="0.25">
      <c r="A221" s="169"/>
      <c r="B221" s="108"/>
      <c r="C221" s="108"/>
    </row>
    <row r="222" spans="1:3" x14ac:dyDescent="0.25">
      <c r="A222" s="169"/>
      <c r="B222" s="108"/>
      <c r="C222" s="108"/>
    </row>
    <row r="223" spans="1:3" x14ac:dyDescent="0.25">
      <c r="A223" s="169"/>
      <c r="B223" s="108"/>
      <c r="C223" s="108"/>
    </row>
    <row r="224" spans="1:3" x14ac:dyDescent="0.25">
      <c r="A224" s="169"/>
      <c r="B224" s="108"/>
      <c r="C224" s="108"/>
    </row>
    <row r="225" spans="1:3" x14ac:dyDescent="0.25">
      <c r="A225" s="169"/>
      <c r="B225" s="108"/>
      <c r="C225" s="108"/>
    </row>
    <row r="226" spans="1:3" x14ac:dyDescent="0.25">
      <c r="A226" s="169"/>
      <c r="B226" s="108"/>
      <c r="C226" s="108"/>
    </row>
    <row r="227" spans="1:3" x14ac:dyDescent="0.25">
      <c r="A227" s="169"/>
      <c r="B227" s="108"/>
      <c r="C227" s="108"/>
    </row>
  </sheetData>
  <protectedRanges>
    <protectedRange sqref="C43" name="Tartomány4"/>
    <protectedRange sqref="C55:C56" name="Tartomány4_1"/>
  </protectedRanges>
  <mergeCells count="65">
    <mergeCell ref="D41:AA41"/>
    <mergeCell ref="AB41:AY41"/>
    <mergeCell ref="AZ41:BE41"/>
    <mergeCell ref="A42:AA42"/>
    <mergeCell ref="A43:AA43"/>
    <mergeCell ref="D35:AA35"/>
    <mergeCell ref="AB35:AY35"/>
    <mergeCell ref="AZ35:BE35"/>
    <mergeCell ref="AS8:AS9"/>
    <mergeCell ref="AT8:AU8"/>
    <mergeCell ref="AV8:AW8"/>
    <mergeCell ref="AX8:AX9"/>
    <mergeCell ref="D8:E8"/>
    <mergeCell ref="F8:G8"/>
    <mergeCell ref="H8:H9"/>
    <mergeCell ref="I8:I9"/>
    <mergeCell ref="AR8:AR9"/>
    <mergeCell ref="AA8:AA9"/>
    <mergeCell ref="AY8:AY9"/>
    <mergeCell ref="AZ8:BA8"/>
    <mergeCell ref="AJ8:AK8"/>
    <mergeCell ref="BF6:BF9"/>
    <mergeCell ref="AP8:AQ8"/>
    <mergeCell ref="AH8:AI8"/>
    <mergeCell ref="BB8:BC8"/>
    <mergeCell ref="BD8:BD9"/>
    <mergeCell ref="BE8:BE9"/>
    <mergeCell ref="AL8:AL9"/>
    <mergeCell ref="AM8:AM9"/>
    <mergeCell ref="AN8:AO8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Z6:BE7"/>
    <mergeCell ref="AT7:AY7"/>
    <mergeCell ref="R8:S8"/>
    <mergeCell ref="T8:T9"/>
    <mergeCell ref="U8:U9"/>
    <mergeCell ref="V8:W8"/>
    <mergeCell ref="X8:Y8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AB8:AC8"/>
    <mergeCell ref="AD8:AE8"/>
    <mergeCell ref="AF8:AF9"/>
    <mergeCell ref="AG8:AG9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BG228"/>
  <sheetViews>
    <sheetView topLeftCell="A35" zoomScale="73" zoomScaleNormal="73" workbookViewId="0">
      <pane xSplit="3" topLeftCell="D1" activePane="topRight" state="frozen"/>
      <selection activeCell="A10" sqref="A10"/>
      <selection pane="topRight" activeCell="K65" sqref="K65"/>
    </sheetView>
  </sheetViews>
  <sheetFormatPr defaultColWidth="10.6640625" defaultRowHeight="15.75" x14ac:dyDescent="0.25"/>
  <cols>
    <col min="1" max="1" width="17.1640625" style="170" customWidth="1"/>
    <col min="2" max="2" width="7.1640625" style="109" customWidth="1"/>
    <col min="3" max="3" width="60.33203125" style="109" customWidth="1"/>
    <col min="4" max="4" width="5.5" style="109" customWidth="1"/>
    <col min="5" max="5" width="6.83203125" style="109" customWidth="1"/>
    <col min="6" max="6" width="5.5" style="109" customWidth="1"/>
    <col min="7" max="7" width="6.83203125" style="109" customWidth="1"/>
    <col min="8" max="8" width="5.5" style="109" customWidth="1"/>
    <col min="9" max="9" width="5.6640625" style="109" bestFit="1" customWidth="1"/>
    <col min="10" max="10" width="5.5" style="109" customWidth="1"/>
    <col min="11" max="11" width="6.83203125" style="109" customWidth="1"/>
    <col min="12" max="12" width="5.5" style="109" customWidth="1"/>
    <col min="13" max="13" width="6.83203125" style="109" customWidth="1"/>
    <col min="14" max="14" width="5.5" style="109" customWidth="1"/>
    <col min="15" max="15" width="5.6640625" style="109" bestFit="1" customWidth="1"/>
    <col min="16" max="16" width="5.5" style="109" bestFit="1" customWidth="1"/>
    <col min="17" max="17" width="6.83203125" style="109" customWidth="1"/>
    <col min="18" max="18" width="5.5" style="109" bestFit="1" customWidth="1"/>
    <col min="19" max="19" width="6.83203125" style="109" customWidth="1"/>
    <col min="20" max="20" width="5.5" style="109" customWidth="1"/>
    <col min="21" max="21" width="5.6640625" style="109" bestFit="1" customWidth="1"/>
    <col min="22" max="22" width="5.5" style="109" bestFit="1" customWidth="1"/>
    <col min="23" max="23" width="6.83203125" style="109" customWidth="1"/>
    <col min="24" max="24" width="5.5" style="109" bestFit="1" customWidth="1"/>
    <col min="25" max="25" width="6.83203125" style="109" customWidth="1"/>
    <col min="26" max="26" width="5.5" style="109" customWidth="1"/>
    <col min="27" max="27" width="5.6640625" style="109" bestFit="1" customWidth="1"/>
    <col min="28" max="28" width="5.5" style="109" customWidth="1"/>
    <col min="29" max="29" width="6.83203125" style="109" customWidth="1"/>
    <col min="30" max="30" width="5.5" style="109" customWidth="1"/>
    <col min="31" max="31" width="6.83203125" style="109" customWidth="1"/>
    <col min="32" max="32" width="5.5" style="109" customWidth="1"/>
    <col min="33" max="33" width="5.6640625" style="109" bestFit="1" customWidth="1"/>
    <col min="34" max="34" width="5.5" style="109" customWidth="1"/>
    <col min="35" max="35" width="6.83203125" style="109" customWidth="1"/>
    <col min="36" max="36" width="5.5" style="109" customWidth="1"/>
    <col min="37" max="37" width="6.83203125" style="109" customWidth="1"/>
    <col min="38" max="38" width="5.5" style="109" customWidth="1"/>
    <col min="39" max="39" width="5.6640625" style="109" bestFit="1" customWidth="1"/>
    <col min="40" max="40" width="5.5" style="109" bestFit="1" customWidth="1"/>
    <col min="41" max="41" width="6.83203125" style="109" customWidth="1"/>
    <col min="42" max="42" width="5.5" style="109" bestFit="1" customWidth="1"/>
    <col min="43" max="43" width="6.83203125" style="109" customWidth="1"/>
    <col min="44" max="44" width="5.5" style="109" customWidth="1"/>
    <col min="45" max="45" width="5.6640625" style="109" bestFit="1" customWidth="1"/>
    <col min="46" max="46" width="5.5" style="109" bestFit="1" customWidth="1"/>
    <col min="47" max="47" width="6.83203125" style="109" customWidth="1"/>
    <col min="48" max="48" width="5.5" style="109" bestFit="1" customWidth="1"/>
    <col min="49" max="49" width="6.83203125" style="109" customWidth="1"/>
    <col min="50" max="50" width="5.5" style="109" customWidth="1"/>
    <col min="51" max="51" width="5.6640625" style="109" bestFit="1" customWidth="1"/>
    <col min="52" max="52" width="6.83203125" style="109" bestFit="1" customWidth="1"/>
    <col min="53" max="53" width="11.83203125" style="109" customWidth="1"/>
    <col min="54" max="54" width="6.83203125" style="109" bestFit="1" customWidth="1"/>
    <col min="55" max="55" width="8.1640625" style="109" bestFit="1" customWidth="1"/>
    <col min="56" max="56" width="6.83203125" style="109" bestFit="1" customWidth="1"/>
    <col min="57" max="57" width="9" style="109" customWidth="1"/>
    <col min="58" max="58" width="60.6640625" style="109" customWidth="1"/>
    <col min="59" max="59" width="39" style="109" customWidth="1"/>
    <col min="60" max="16384" width="10.6640625" style="109"/>
  </cols>
  <sheetData>
    <row r="1" spans="1:59" ht="21.95" customHeight="1" x14ac:dyDescent="0.2">
      <c r="A1" s="485" t="s">
        <v>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  <c r="BC1" s="485"/>
      <c r="BD1" s="485"/>
      <c r="BE1" s="485"/>
    </row>
    <row r="2" spans="1:59" ht="21.95" customHeight="1" x14ac:dyDescent="0.2">
      <c r="A2" s="433" t="s">
        <v>178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3"/>
      <c r="AT2" s="433"/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</row>
    <row r="3" spans="1:59" ht="23.25" x14ac:dyDescent="0.2">
      <c r="A3" s="486" t="s">
        <v>230</v>
      </c>
      <c r="B3" s="486"/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  <c r="AC3" s="486"/>
      <c r="AD3" s="486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  <c r="AX3" s="486"/>
      <c r="AY3" s="486"/>
      <c r="AZ3" s="486"/>
      <c r="BA3" s="486"/>
      <c r="BB3" s="486"/>
      <c r="BC3" s="486"/>
      <c r="BD3" s="486"/>
      <c r="BE3" s="486"/>
    </row>
    <row r="4" spans="1:59" s="111" customFormat="1" ht="23.25" x14ac:dyDescent="0.2">
      <c r="A4" s="433" t="s">
        <v>258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3"/>
      <c r="AX4" s="433"/>
      <c r="AY4" s="433"/>
      <c r="AZ4" s="433"/>
      <c r="BA4" s="433"/>
      <c r="BB4" s="433"/>
      <c r="BC4" s="433"/>
      <c r="BD4" s="433"/>
      <c r="BE4" s="433"/>
    </row>
    <row r="5" spans="1:59" ht="24" customHeight="1" thickBot="1" x14ac:dyDescent="0.25">
      <c r="A5" s="432" t="s">
        <v>156</v>
      </c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32"/>
      <c r="AC5" s="432"/>
      <c r="AD5" s="432"/>
      <c r="AE5" s="432"/>
      <c r="AF5" s="432"/>
      <c r="AG5" s="432"/>
      <c r="AH5" s="432"/>
      <c r="AI5" s="432"/>
      <c r="AJ5" s="432"/>
      <c r="AK5" s="432"/>
      <c r="AL5" s="432"/>
      <c r="AM5" s="432"/>
      <c r="AN5" s="432"/>
      <c r="AO5" s="432"/>
      <c r="AP5" s="432"/>
      <c r="AQ5" s="432"/>
      <c r="AR5" s="432"/>
      <c r="AS5" s="432"/>
      <c r="AT5" s="432"/>
      <c r="AU5" s="432"/>
      <c r="AV5" s="432"/>
      <c r="AW5" s="432"/>
      <c r="AX5" s="432"/>
      <c r="AY5" s="432"/>
      <c r="AZ5" s="432"/>
      <c r="BA5" s="432"/>
      <c r="BB5" s="432"/>
      <c r="BC5" s="432"/>
      <c r="BD5" s="432"/>
      <c r="BE5" s="432"/>
    </row>
    <row r="6" spans="1:59" ht="15.75" customHeight="1" thickTop="1" thickBot="1" x14ac:dyDescent="0.25">
      <c r="A6" s="495" t="s">
        <v>1</v>
      </c>
      <c r="B6" s="498" t="s">
        <v>2</v>
      </c>
      <c r="C6" s="501" t="s">
        <v>3</v>
      </c>
      <c r="D6" s="504" t="s">
        <v>4</v>
      </c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4" t="s">
        <v>4</v>
      </c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5"/>
      <c r="AY6" s="505"/>
      <c r="AZ6" s="487" t="s">
        <v>5</v>
      </c>
      <c r="BA6" s="488"/>
      <c r="BB6" s="488"/>
      <c r="BC6" s="488"/>
      <c r="BD6" s="488"/>
      <c r="BE6" s="489"/>
      <c r="BF6" s="413" t="s">
        <v>47</v>
      </c>
      <c r="BG6" s="413" t="s">
        <v>48</v>
      </c>
    </row>
    <row r="7" spans="1:59" ht="15.75" customHeight="1" x14ac:dyDescent="0.2">
      <c r="A7" s="496"/>
      <c r="B7" s="499"/>
      <c r="C7" s="502"/>
      <c r="D7" s="480" t="s">
        <v>6</v>
      </c>
      <c r="E7" s="481"/>
      <c r="F7" s="481"/>
      <c r="G7" s="481"/>
      <c r="H7" s="481"/>
      <c r="I7" s="482"/>
      <c r="J7" s="483" t="s">
        <v>7</v>
      </c>
      <c r="K7" s="481"/>
      <c r="L7" s="481"/>
      <c r="M7" s="481"/>
      <c r="N7" s="481"/>
      <c r="O7" s="484"/>
      <c r="P7" s="480" t="s">
        <v>8</v>
      </c>
      <c r="Q7" s="481"/>
      <c r="R7" s="481"/>
      <c r="S7" s="481"/>
      <c r="T7" s="481"/>
      <c r="U7" s="482"/>
      <c r="V7" s="483" t="s">
        <v>9</v>
      </c>
      <c r="W7" s="481"/>
      <c r="X7" s="481"/>
      <c r="Y7" s="481"/>
      <c r="Z7" s="481"/>
      <c r="AA7" s="482"/>
      <c r="AB7" s="480" t="s">
        <v>10</v>
      </c>
      <c r="AC7" s="481"/>
      <c r="AD7" s="481"/>
      <c r="AE7" s="481"/>
      <c r="AF7" s="481"/>
      <c r="AG7" s="482"/>
      <c r="AH7" s="483" t="s">
        <v>11</v>
      </c>
      <c r="AI7" s="481"/>
      <c r="AJ7" s="481"/>
      <c r="AK7" s="481"/>
      <c r="AL7" s="481"/>
      <c r="AM7" s="484"/>
      <c r="AN7" s="480" t="s">
        <v>34</v>
      </c>
      <c r="AO7" s="481"/>
      <c r="AP7" s="481"/>
      <c r="AQ7" s="481"/>
      <c r="AR7" s="481"/>
      <c r="AS7" s="482"/>
      <c r="AT7" s="483" t="s">
        <v>35</v>
      </c>
      <c r="AU7" s="481"/>
      <c r="AV7" s="481"/>
      <c r="AW7" s="481"/>
      <c r="AX7" s="481"/>
      <c r="AY7" s="482"/>
      <c r="AZ7" s="490"/>
      <c r="BA7" s="491"/>
      <c r="BB7" s="491"/>
      <c r="BC7" s="491"/>
      <c r="BD7" s="491"/>
      <c r="BE7" s="492"/>
      <c r="BF7" s="479"/>
      <c r="BG7" s="414"/>
    </row>
    <row r="8" spans="1:59" ht="15.75" customHeight="1" x14ac:dyDescent="0.2">
      <c r="A8" s="496"/>
      <c r="B8" s="499"/>
      <c r="C8" s="502"/>
      <c r="D8" s="470" t="s">
        <v>12</v>
      </c>
      <c r="E8" s="462"/>
      <c r="F8" s="463" t="s">
        <v>13</v>
      </c>
      <c r="G8" s="462"/>
      <c r="H8" s="464" t="s">
        <v>14</v>
      </c>
      <c r="I8" s="459" t="s">
        <v>36</v>
      </c>
      <c r="J8" s="461" t="s">
        <v>12</v>
      </c>
      <c r="K8" s="462"/>
      <c r="L8" s="463" t="s">
        <v>13</v>
      </c>
      <c r="M8" s="462"/>
      <c r="N8" s="464" t="s">
        <v>14</v>
      </c>
      <c r="O8" s="468" t="s">
        <v>36</v>
      </c>
      <c r="P8" s="470" t="s">
        <v>12</v>
      </c>
      <c r="Q8" s="462"/>
      <c r="R8" s="463" t="s">
        <v>13</v>
      </c>
      <c r="S8" s="462"/>
      <c r="T8" s="464" t="s">
        <v>14</v>
      </c>
      <c r="U8" s="459" t="s">
        <v>36</v>
      </c>
      <c r="V8" s="461" t="s">
        <v>12</v>
      </c>
      <c r="W8" s="462"/>
      <c r="X8" s="463" t="s">
        <v>13</v>
      </c>
      <c r="Y8" s="462"/>
      <c r="Z8" s="464" t="s">
        <v>14</v>
      </c>
      <c r="AA8" s="466" t="s">
        <v>36</v>
      </c>
      <c r="AB8" s="470" t="s">
        <v>12</v>
      </c>
      <c r="AC8" s="462"/>
      <c r="AD8" s="463" t="s">
        <v>13</v>
      </c>
      <c r="AE8" s="462"/>
      <c r="AF8" s="464" t="s">
        <v>14</v>
      </c>
      <c r="AG8" s="459" t="s">
        <v>36</v>
      </c>
      <c r="AH8" s="461" t="s">
        <v>12</v>
      </c>
      <c r="AI8" s="462"/>
      <c r="AJ8" s="463" t="s">
        <v>13</v>
      </c>
      <c r="AK8" s="462"/>
      <c r="AL8" s="464" t="s">
        <v>14</v>
      </c>
      <c r="AM8" s="468" t="s">
        <v>36</v>
      </c>
      <c r="AN8" s="470" t="s">
        <v>12</v>
      </c>
      <c r="AO8" s="462"/>
      <c r="AP8" s="463" t="s">
        <v>13</v>
      </c>
      <c r="AQ8" s="462"/>
      <c r="AR8" s="464" t="s">
        <v>14</v>
      </c>
      <c r="AS8" s="459" t="s">
        <v>36</v>
      </c>
      <c r="AT8" s="461" t="s">
        <v>12</v>
      </c>
      <c r="AU8" s="462"/>
      <c r="AV8" s="463" t="s">
        <v>13</v>
      </c>
      <c r="AW8" s="462"/>
      <c r="AX8" s="464" t="s">
        <v>14</v>
      </c>
      <c r="AY8" s="466" t="s">
        <v>36</v>
      </c>
      <c r="AZ8" s="461" t="s">
        <v>12</v>
      </c>
      <c r="BA8" s="462"/>
      <c r="BB8" s="463" t="s">
        <v>13</v>
      </c>
      <c r="BC8" s="462"/>
      <c r="BD8" s="464" t="s">
        <v>14</v>
      </c>
      <c r="BE8" s="493" t="s">
        <v>43</v>
      </c>
      <c r="BF8" s="479"/>
      <c r="BG8" s="414"/>
    </row>
    <row r="9" spans="1:59" ht="80.099999999999994" customHeight="1" thickBot="1" x14ac:dyDescent="0.25">
      <c r="A9" s="497"/>
      <c r="B9" s="500"/>
      <c r="C9" s="503"/>
      <c r="D9" s="113" t="s">
        <v>37</v>
      </c>
      <c r="E9" s="114" t="s">
        <v>38</v>
      </c>
      <c r="F9" s="115" t="s">
        <v>37</v>
      </c>
      <c r="G9" s="114" t="s">
        <v>38</v>
      </c>
      <c r="H9" s="465"/>
      <c r="I9" s="460"/>
      <c r="J9" s="116" t="s">
        <v>37</v>
      </c>
      <c r="K9" s="114" t="s">
        <v>38</v>
      </c>
      <c r="L9" s="115" t="s">
        <v>37</v>
      </c>
      <c r="M9" s="114" t="s">
        <v>38</v>
      </c>
      <c r="N9" s="465"/>
      <c r="O9" s="469"/>
      <c r="P9" s="113" t="s">
        <v>37</v>
      </c>
      <c r="Q9" s="114" t="s">
        <v>38</v>
      </c>
      <c r="R9" s="115" t="s">
        <v>37</v>
      </c>
      <c r="S9" s="114" t="s">
        <v>38</v>
      </c>
      <c r="T9" s="465"/>
      <c r="U9" s="460"/>
      <c r="V9" s="116" t="s">
        <v>37</v>
      </c>
      <c r="W9" s="114" t="s">
        <v>38</v>
      </c>
      <c r="X9" s="115" t="s">
        <v>37</v>
      </c>
      <c r="Y9" s="114" t="s">
        <v>38</v>
      </c>
      <c r="Z9" s="465"/>
      <c r="AA9" s="467"/>
      <c r="AB9" s="113" t="s">
        <v>37</v>
      </c>
      <c r="AC9" s="114" t="s">
        <v>38</v>
      </c>
      <c r="AD9" s="115" t="s">
        <v>37</v>
      </c>
      <c r="AE9" s="114" t="s">
        <v>38</v>
      </c>
      <c r="AF9" s="465"/>
      <c r="AG9" s="460"/>
      <c r="AH9" s="116" t="s">
        <v>37</v>
      </c>
      <c r="AI9" s="114" t="s">
        <v>38</v>
      </c>
      <c r="AJ9" s="115" t="s">
        <v>37</v>
      </c>
      <c r="AK9" s="114" t="s">
        <v>38</v>
      </c>
      <c r="AL9" s="465"/>
      <c r="AM9" s="469"/>
      <c r="AN9" s="113" t="s">
        <v>37</v>
      </c>
      <c r="AO9" s="114" t="s">
        <v>38</v>
      </c>
      <c r="AP9" s="115" t="s">
        <v>37</v>
      </c>
      <c r="AQ9" s="114" t="s">
        <v>38</v>
      </c>
      <c r="AR9" s="465"/>
      <c r="AS9" s="460"/>
      <c r="AT9" s="116" t="s">
        <v>37</v>
      </c>
      <c r="AU9" s="114" t="s">
        <v>38</v>
      </c>
      <c r="AV9" s="115" t="s">
        <v>37</v>
      </c>
      <c r="AW9" s="114" t="s">
        <v>38</v>
      </c>
      <c r="AX9" s="465"/>
      <c r="AY9" s="467"/>
      <c r="AZ9" s="116" t="s">
        <v>37</v>
      </c>
      <c r="BA9" s="114" t="s">
        <v>39</v>
      </c>
      <c r="BB9" s="115" t="s">
        <v>37</v>
      </c>
      <c r="BC9" s="114" t="s">
        <v>39</v>
      </c>
      <c r="BD9" s="465"/>
      <c r="BE9" s="494"/>
      <c r="BF9" s="479"/>
      <c r="BG9" s="414"/>
    </row>
    <row r="10" spans="1:59" s="121" customFormat="1" ht="15.75" customHeight="1" thickBot="1" x14ac:dyDescent="0.35">
      <c r="A10" s="117"/>
      <c r="B10" s="118"/>
      <c r="C10" s="119" t="s">
        <v>54</v>
      </c>
      <c r="D10" s="120">
        <f>SZAK!D60</f>
        <v>0</v>
      </c>
      <c r="E10" s="120">
        <f>SZAK!E60</f>
        <v>0</v>
      </c>
      <c r="F10" s="120">
        <f>SZAK!F60</f>
        <v>30</v>
      </c>
      <c r="G10" s="120">
        <f>SZAK!G60</f>
        <v>600</v>
      </c>
      <c r="H10" s="120">
        <f>SZAK!H60</f>
        <v>27</v>
      </c>
      <c r="I10" s="120" t="str">
        <f>SZAK!I60</f>
        <v>x</v>
      </c>
      <c r="J10" s="120">
        <f>SZAK!J60</f>
        <v>16</v>
      </c>
      <c r="K10" s="120">
        <f>SZAK!K60</f>
        <v>224</v>
      </c>
      <c r="L10" s="120">
        <f>SZAK!L60</f>
        <v>17</v>
      </c>
      <c r="M10" s="120">
        <f>SZAK!M60</f>
        <v>238</v>
      </c>
      <c r="N10" s="120">
        <f>SZAK!N60</f>
        <v>27</v>
      </c>
      <c r="O10" s="120" t="str">
        <f>SZAK!O60</f>
        <v>x</v>
      </c>
      <c r="P10" s="120">
        <f>SZAK!P60</f>
        <v>10</v>
      </c>
      <c r="Q10" s="120">
        <f>SZAK!Q60</f>
        <v>140</v>
      </c>
      <c r="R10" s="120">
        <f>SZAK!R60</f>
        <v>21</v>
      </c>
      <c r="S10" s="120">
        <f>SZAK!S60</f>
        <v>304</v>
      </c>
      <c r="T10" s="120">
        <f>SZAK!T60</f>
        <v>31</v>
      </c>
      <c r="U10" s="120" t="str">
        <f>SZAK!U60</f>
        <v>x</v>
      </c>
      <c r="V10" s="120">
        <f>SZAK!V60</f>
        <v>14</v>
      </c>
      <c r="W10" s="120">
        <f>SZAK!W60</f>
        <v>196</v>
      </c>
      <c r="X10" s="120">
        <f>SZAK!X60</f>
        <v>18</v>
      </c>
      <c r="Y10" s="120">
        <f>SZAK!Y60</f>
        <v>252</v>
      </c>
      <c r="Z10" s="120">
        <f>SZAK!Z60</f>
        <v>33</v>
      </c>
      <c r="AA10" s="120" t="str">
        <f>SZAK!AA60</f>
        <v>x</v>
      </c>
      <c r="AB10" s="120">
        <f>SZAK!AB60</f>
        <v>3</v>
      </c>
      <c r="AC10" s="120">
        <f>SZAK!AC60</f>
        <v>42</v>
      </c>
      <c r="AD10" s="120">
        <f>SZAK!AD60</f>
        <v>6</v>
      </c>
      <c r="AE10" s="120">
        <f>SZAK!AE60</f>
        <v>84</v>
      </c>
      <c r="AF10" s="120">
        <f>SZAK!AF60</f>
        <v>8</v>
      </c>
      <c r="AG10" s="120" t="str">
        <f>SZAK!AG60</f>
        <v>x</v>
      </c>
      <c r="AH10" s="120">
        <f>SZAK!AH60</f>
        <v>2</v>
      </c>
      <c r="AI10" s="120">
        <f>SZAK!AI60</f>
        <v>28</v>
      </c>
      <c r="AJ10" s="120">
        <f>SZAK!AJ60</f>
        <v>4</v>
      </c>
      <c r="AK10" s="120">
        <f>SZAK!AK60</f>
        <v>56</v>
      </c>
      <c r="AL10" s="120">
        <f>SZAK!AL60</f>
        <v>6</v>
      </c>
      <c r="AM10" s="120" t="str">
        <f>SZAK!AM60</f>
        <v>x</v>
      </c>
      <c r="AN10" s="120">
        <f>SZAK!AN60</f>
        <v>0</v>
      </c>
      <c r="AO10" s="120">
        <f>SZAK!AO60</f>
        <v>0</v>
      </c>
      <c r="AP10" s="120">
        <f>SZAK!AP60</f>
        <v>2</v>
      </c>
      <c r="AQ10" s="120">
        <f>SZAK!AQ60</f>
        <v>28</v>
      </c>
      <c r="AR10" s="120">
        <f>SZAK!AR60</f>
        <v>2</v>
      </c>
      <c r="AS10" s="120" t="str">
        <f>SZAK!AS60</f>
        <v>x</v>
      </c>
      <c r="AT10" s="120">
        <f>SZAK!AT60</f>
        <v>0</v>
      </c>
      <c r="AU10" s="120">
        <f>SZAK!AU60</f>
        <v>0</v>
      </c>
      <c r="AV10" s="120">
        <f>SZAK!AV60</f>
        <v>2</v>
      </c>
      <c r="AW10" s="120">
        <f>SZAK!AW60</f>
        <v>28</v>
      </c>
      <c r="AX10" s="120">
        <f>SZAK!AX60</f>
        <v>10</v>
      </c>
      <c r="AY10" s="120" t="str">
        <f>SZAK!AY60</f>
        <v>x</v>
      </c>
      <c r="AZ10" s="120">
        <f>SZAK!AZ60</f>
        <v>45</v>
      </c>
      <c r="BA10" s="120">
        <f>SZAK!BA60</f>
        <v>630</v>
      </c>
      <c r="BB10" s="120">
        <f>SZAK!BB60</f>
        <v>100</v>
      </c>
      <c r="BC10" s="120">
        <f>SZAK!BC60</f>
        <v>1400</v>
      </c>
      <c r="BD10" s="120">
        <f>SZAK!BD60</f>
        <v>144</v>
      </c>
      <c r="BE10" s="120">
        <f>SZAK!BE60</f>
        <v>143</v>
      </c>
      <c r="BF10" s="180"/>
      <c r="BG10" s="180"/>
    </row>
    <row r="11" spans="1:59" s="121" customFormat="1" ht="15.75" customHeight="1" x14ac:dyDescent="0.3">
      <c r="A11" s="122" t="s">
        <v>7</v>
      </c>
      <c r="B11" s="123"/>
      <c r="C11" s="124" t="s">
        <v>50</v>
      </c>
      <c r="D11" s="125"/>
      <c r="E11" s="126"/>
      <c r="F11" s="127"/>
      <c r="G11" s="126"/>
      <c r="H11" s="127"/>
      <c r="I11" s="128"/>
      <c r="J11" s="127"/>
      <c r="K11" s="126"/>
      <c r="L11" s="127"/>
      <c r="M11" s="126"/>
      <c r="N11" s="127"/>
      <c r="O11" s="128"/>
      <c r="P11" s="127"/>
      <c r="Q11" s="126"/>
      <c r="R11" s="127"/>
      <c r="S11" s="126"/>
      <c r="T11" s="127"/>
      <c r="U11" s="128"/>
      <c r="V11" s="127"/>
      <c r="W11" s="126"/>
      <c r="X11" s="127"/>
      <c r="Y11" s="126"/>
      <c r="Z11" s="127"/>
      <c r="AA11" s="129"/>
      <c r="AB11" s="125"/>
      <c r="AC11" s="126"/>
      <c r="AD11" s="127"/>
      <c r="AE11" s="126"/>
      <c r="AF11" s="127"/>
      <c r="AG11" s="128"/>
      <c r="AH11" s="127"/>
      <c r="AI11" s="126"/>
      <c r="AJ11" s="127"/>
      <c r="AK11" s="126"/>
      <c r="AL11" s="127"/>
      <c r="AM11" s="128"/>
      <c r="AN11" s="127"/>
      <c r="AO11" s="126"/>
      <c r="AP11" s="127"/>
      <c r="AQ11" s="126"/>
      <c r="AR11" s="127"/>
      <c r="AS11" s="128"/>
      <c r="AT11" s="127"/>
      <c r="AU11" s="126"/>
      <c r="AV11" s="127"/>
      <c r="AW11" s="126"/>
      <c r="AX11" s="127"/>
      <c r="AY11" s="129"/>
      <c r="AZ11" s="130"/>
      <c r="BA11" s="130"/>
      <c r="BB11" s="130"/>
      <c r="BC11" s="130"/>
      <c r="BD11" s="130"/>
      <c r="BE11" s="131"/>
      <c r="BF11" s="181"/>
      <c r="BG11" s="181"/>
    </row>
    <row r="12" spans="1:59" s="265" customFormat="1" ht="15.75" customHeight="1" x14ac:dyDescent="0.25">
      <c r="A12" s="50" t="s">
        <v>321</v>
      </c>
      <c r="B12" s="51" t="s">
        <v>31</v>
      </c>
      <c r="C12" s="52" t="s">
        <v>106</v>
      </c>
      <c r="D12" s="102"/>
      <c r="E12" s="6" t="str">
        <f t="shared" ref="E12:E28" si="0">IF(D12*14=0,"",D12*14)</f>
        <v/>
      </c>
      <c r="F12" s="102"/>
      <c r="G12" s="6" t="str">
        <f t="shared" ref="G12:G28" si="1">IF(F12*14=0,"",F12*14)</f>
        <v/>
      </c>
      <c r="H12" s="102"/>
      <c r="I12" s="103"/>
      <c r="J12" s="56"/>
      <c r="K12" s="6" t="str">
        <f t="shared" ref="K12:K28" si="2">IF(J12*14=0,"",J12*14)</f>
        <v/>
      </c>
      <c r="L12" s="55"/>
      <c r="M12" s="6" t="str">
        <f t="shared" ref="M12:M28" si="3">IF(L12*14=0,"",L12*14)</f>
        <v/>
      </c>
      <c r="N12" s="55"/>
      <c r="O12" s="59"/>
      <c r="P12" s="55"/>
      <c r="Q12" s="6" t="str">
        <f t="shared" ref="Q12:Q28" si="4">IF(P12*14=0,"",P12*14)</f>
        <v/>
      </c>
      <c r="R12" s="55"/>
      <c r="S12" s="6" t="str">
        <f t="shared" ref="S12:S28" si="5">IF(R12*14=0,"",R12*14)</f>
        <v/>
      </c>
      <c r="T12" s="55"/>
      <c r="U12" s="58"/>
      <c r="V12" s="56"/>
      <c r="W12" s="6" t="str">
        <f t="shared" ref="W12:W28" si="6">IF(V12*14=0,"",V12*14)</f>
        <v/>
      </c>
      <c r="X12" s="55"/>
      <c r="Y12" s="6" t="str">
        <f t="shared" ref="Y12:Y28" si="7">IF(X12*14=0,"",X12*14)</f>
        <v/>
      </c>
      <c r="Z12" s="55"/>
      <c r="AA12" s="59"/>
      <c r="AB12" s="102">
        <v>1</v>
      </c>
      <c r="AC12" s="6">
        <f t="shared" ref="AC12:AC29" si="8">IF(AB12*14=0,"",AB12*14)</f>
        <v>14</v>
      </c>
      <c r="AD12" s="102">
        <v>2</v>
      </c>
      <c r="AE12" s="6">
        <f t="shared" ref="AE12:AE29" si="9">IF(AD12*14=0,"",AD12*14)</f>
        <v>28</v>
      </c>
      <c r="AF12" s="102">
        <v>4</v>
      </c>
      <c r="AG12" s="103" t="s">
        <v>15</v>
      </c>
      <c r="AH12" s="56"/>
      <c r="AI12" s="6" t="str">
        <f t="shared" ref="AI12:AI19" si="10">IF(AH12*14=0,"",AH12*14)</f>
        <v/>
      </c>
      <c r="AJ12" s="55"/>
      <c r="AK12" s="6" t="str">
        <f t="shared" ref="AK12:AK19" si="11">IF(AJ12*14=0,"",AJ12*14)</f>
        <v/>
      </c>
      <c r="AL12" s="55"/>
      <c r="AM12" s="59"/>
      <c r="AN12" s="56"/>
      <c r="AO12" s="6" t="str">
        <f t="shared" ref="AO12:AO33" si="12">IF(AN12*14=0,"",AN12*14)</f>
        <v/>
      </c>
      <c r="AP12" s="57"/>
      <c r="AQ12" s="6" t="str">
        <f t="shared" ref="AQ12:AQ33" si="13">IF(AP12*14=0,"",AP12*14)</f>
        <v/>
      </c>
      <c r="AR12" s="57"/>
      <c r="AS12" s="60"/>
      <c r="AT12" s="55"/>
      <c r="AU12" s="6" t="str">
        <f t="shared" ref="AU12:AU24" si="14">IF(AT12*14=0,"",AT12*14)</f>
        <v/>
      </c>
      <c r="AV12" s="55"/>
      <c r="AW12" s="6" t="str">
        <f t="shared" ref="AW12:AW24" si="15">IF(AV12*14=0,"",AV12*14)</f>
        <v/>
      </c>
      <c r="AX12" s="55"/>
      <c r="AY12" s="55"/>
      <c r="AZ12" s="7">
        <f t="shared" ref="AZ12:AZ33" si="16">IF(D12+J12+P12+V12+AB12+AH12+AN12+AT12=0,"",D12+J12+P12+V12+AB12+AH12+AN12+AT12)</f>
        <v>1</v>
      </c>
      <c r="BA12" s="6">
        <f t="shared" ref="BA12:BA33" si="17">IF((D12+J12+P12+V12+AB12+AH12+AN12+AT12)*14=0,"",(D12+J12+P12+V12+AB12+AH12+AN12+AT12)*14)</f>
        <v>14</v>
      </c>
      <c r="BB12" s="8">
        <f t="shared" ref="BB12:BB33" si="18">IF(F12+L12+R12+X12+AD12+AJ12+AP12+AV12=0,"",F12+L12+R12+X12+AD12+AJ12+AP12+AV12)</f>
        <v>2</v>
      </c>
      <c r="BC12" s="6">
        <f t="shared" ref="BC12:BC33" si="19">IF((L12+F12+R12+X12+AD12+AJ12+AP12+AV12)*14=0,"",(L12+F12+R12+X12+AD12+AJ12+AP12+AV12)*14)</f>
        <v>28</v>
      </c>
      <c r="BD12" s="8">
        <f t="shared" ref="BD12:BD33" si="20">IF(N12+H12+T12+Z12+AF12+AL12+AR12+AX12=0,"",N12+H12+T12+Z12+AF12+AL12+AR12+AX12)</f>
        <v>4</v>
      </c>
      <c r="BE12" s="179">
        <f t="shared" ref="BE12:BE33" si="21">IF(D12+F12+L12+J12+P12+R12+V12+X12+AB12+AD12+AH12+AJ12+AN12+AP12+AT12+AV12=0,"",D12+F12+L12+J12+P12+R12+V12+X12+AB12+AD12+AH12+AJ12+AN12+AP12+AT12+AV12)</f>
        <v>3</v>
      </c>
      <c r="BF12" s="343" t="s">
        <v>124</v>
      </c>
      <c r="BG12" s="238" t="s">
        <v>130</v>
      </c>
    </row>
    <row r="13" spans="1:59" s="265" customFormat="1" ht="15.75" customHeight="1" x14ac:dyDescent="0.25">
      <c r="A13" s="50" t="s">
        <v>322</v>
      </c>
      <c r="B13" s="51" t="s">
        <v>31</v>
      </c>
      <c r="C13" s="52" t="s">
        <v>234</v>
      </c>
      <c r="D13" s="102"/>
      <c r="E13" s="6" t="str">
        <f t="shared" si="0"/>
        <v/>
      </c>
      <c r="F13" s="102"/>
      <c r="G13" s="6" t="str">
        <f t="shared" si="1"/>
        <v/>
      </c>
      <c r="H13" s="102"/>
      <c r="I13" s="103"/>
      <c r="J13" s="56"/>
      <c r="K13" s="6" t="str">
        <f t="shared" si="2"/>
        <v/>
      </c>
      <c r="L13" s="55"/>
      <c r="M13" s="6" t="str">
        <f t="shared" si="3"/>
        <v/>
      </c>
      <c r="N13" s="55"/>
      <c r="O13" s="59"/>
      <c r="P13" s="55"/>
      <c r="Q13" s="6" t="str">
        <f t="shared" si="4"/>
        <v/>
      </c>
      <c r="R13" s="55"/>
      <c r="S13" s="6" t="str">
        <f t="shared" si="5"/>
        <v/>
      </c>
      <c r="T13" s="55"/>
      <c r="U13" s="58"/>
      <c r="V13" s="56"/>
      <c r="W13" s="6" t="str">
        <f t="shared" si="6"/>
        <v/>
      </c>
      <c r="X13" s="55"/>
      <c r="Y13" s="6" t="str">
        <f t="shared" si="7"/>
        <v/>
      </c>
      <c r="Z13" s="55"/>
      <c r="AA13" s="59"/>
      <c r="AB13" s="102">
        <v>3</v>
      </c>
      <c r="AC13" s="6">
        <f t="shared" si="8"/>
        <v>42</v>
      </c>
      <c r="AD13" s="102">
        <v>2</v>
      </c>
      <c r="AE13" s="6">
        <f t="shared" si="9"/>
        <v>28</v>
      </c>
      <c r="AF13" s="273">
        <v>6</v>
      </c>
      <c r="AG13" s="286" t="s">
        <v>15</v>
      </c>
      <c r="AH13" s="56"/>
      <c r="AI13" s="6" t="str">
        <f t="shared" si="10"/>
        <v/>
      </c>
      <c r="AJ13" s="55"/>
      <c r="AK13" s="6" t="str">
        <f t="shared" si="11"/>
        <v/>
      </c>
      <c r="AL13" s="55"/>
      <c r="AM13" s="59"/>
      <c r="AN13" s="56"/>
      <c r="AO13" s="6" t="str">
        <f t="shared" si="12"/>
        <v/>
      </c>
      <c r="AP13" s="57"/>
      <c r="AQ13" s="6" t="str">
        <f t="shared" si="13"/>
        <v/>
      </c>
      <c r="AR13" s="57"/>
      <c r="AS13" s="60"/>
      <c r="AT13" s="55"/>
      <c r="AU13" s="6" t="str">
        <f t="shared" si="14"/>
        <v/>
      </c>
      <c r="AV13" s="55"/>
      <c r="AW13" s="6" t="str">
        <f t="shared" si="15"/>
        <v/>
      </c>
      <c r="AX13" s="55"/>
      <c r="AY13" s="55"/>
      <c r="AZ13" s="7">
        <f t="shared" si="16"/>
        <v>3</v>
      </c>
      <c r="BA13" s="6">
        <f t="shared" si="17"/>
        <v>42</v>
      </c>
      <c r="BB13" s="8">
        <f t="shared" si="18"/>
        <v>2</v>
      </c>
      <c r="BC13" s="6">
        <f t="shared" si="19"/>
        <v>28</v>
      </c>
      <c r="BD13" s="8">
        <f t="shared" si="20"/>
        <v>6</v>
      </c>
      <c r="BE13" s="179">
        <f t="shared" si="21"/>
        <v>5</v>
      </c>
      <c r="BF13" s="343" t="s">
        <v>124</v>
      </c>
      <c r="BG13" s="238" t="s">
        <v>132</v>
      </c>
    </row>
    <row r="14" spans="1:59" s="265" customFormat="1" ht="15.75" customHeight="1" x14ac:dyDescent="0.25">
      <c r="A14" s="50" t="s">
        <v>376</v>
      </c>
      <c r="B14" s="51" t="s">
        <v>31</v>
      </c>
      <c r="C14" s="244" t="s">
        <v>118</v>
      </c>
      <c r="D14" s="102"/>
      <c r="E14" s="6" t="str">
        <f t="shared" ref="E14" si="22">IF(D14*14=0,"",D14*14)</f>
        <v/>
      </c>
      <c r="F14" s="102"/>
      <c r="G14" s="6" t="str">
        <f t="shared" ref="G14" si="23">IF(F14*14=0,"",F14*14)</f>
        <v/>
      </c>
      <c r="H14" s="102"/>
      <c r="I14" s="103"/>
      <c r="J14" s="56"/>
      <c r="K14" s="6" t="str">
        <f t="shared" ref="K14" si="24">IF(J14*14=0,"",J14*14)</f>
        <v/>
      </c>
      <c r="L14" s="55"/>
      <c r="M14" s="6" t="str">
        <f t="shared" ref="M14" si="25">IF(L14*14=0,"",L14*14)</f>
        <v/>
      </c>
      <c r="N14" s="55"/>
      <c r="O14" s="59"/>
      <c r="P14" s="55"/>
      <c r="Q14" s="6" t="str">
        <f t="shared" ref="Q14" si="26">IF(P14*14=0,"",P14*14)</f>
        <v/>
      </c>
      <c r="R14" s="55"/>
      <c r="S14" s="6" t="str">
        <f t="shared" ref="S14" si="27">IF(R14*14=0,"",R14*14)</f>
        <v/>
      </c>
      <c r="T14" s="55"/>
      <c r="U14" s="58"/>
      <c r="V14" s="56"/>
      <c r="W14" s="6" t="str">
        <f t="shared" ref="W14" si="28">IF(V14*14=0,"",V14*14)</f>
        <v/>
      </c>
      <c r="X14" s="55"/>
      <c r="Y14" s="6" t="str">
        <f t="shared" ref="Y14" si="29">IF(X14*14=0,"",X14*14)</f>
        <v/>
      </c>
      <c r="Z14" s="55"/>
      <c r="AA14" s="59"/>
      <c r="AB14" s="273">
        <v>2</v>
      </c>
      <c r="AC14" s="6">
        <f t="shared" ref="AC14" si="30">IF(AB14*14=0,"",AB14*14)</f>
        <v>28</v>
      </c>
      <c r="AD14" s="273">
        <v>2</v>
      </c>
      <c r="AE14" s="6">
        <f t="shared" ref="AE14" si="31">IF(AD14*14=0,"",AD14*14)</f>
        <v>28</v>
      </c>
      <c r="AF14" s="273">
        <v>4</v>
      </c>
      <c r="AG14" s="286" t="s">
        <v>15</v>
      </c>
      <c r="AH14" s="56"/>
      <c r="AI14" s="6" t="str">
        <f t="shared" ref="AI14" si="32">IF(AH14*14=0,"",AH14*14)</f>
        <v/>
      </c>
      <c r="AJ14" s="55"/>
      <c r="AK14" s="6" t="str">
        <f t="shared" ref="AK14" si="33">IF(AJ14*14=0,"",AJ14*14)</f>
        <v/>
      </c>
      <c r="AL14" s="55"/>
      <c r="AM14" s="59"/>
      <c r="AN14" s="56"/>
      <c r="AO14" s="6" t="str">
        <f t="shared" ref="AO14" si="34">IF(AN14*14=0,"",AN14*14)</f>
        <v/>
      </c>
      <c r="AP14" s="57"/>
      <c r="AQ14" s="6" t="str">
        <f t="shared" ref="AQ14" si="35">IF(AP14*14=0,"",AP14*14)</f>
        <v/>
      </c>
      <c r="AR14" s="57"/>
      <c r="AS14" s="60"/>
      <c r="AT14" s="55"/>
      <c r="AU14" s="6" t="str">
        <f t="shared" ref="AU14" si="36">IF(AT14*14=0,"",AT14*14)</f>
        <v/>
      </c>
      <c r="AV14" s="55"/>
      <c r="AW14" s="6" t="str">
        <f t="shared" ref="AW14" si="37">IF(AV14*14=0,"",AV14*14)</f>
        <v/>
      </c>
      <c r="AX14" s="55"/>
      <c r="AY14" s="55"/>
      <c r="AZ14" s="7">
        <f t="shared" ref="AZ14" si="38">IF(D14+J14+P14+V14+AB14+AH14+AN14+AT14=0,"",D14+J14+P14+V14+AB14+AH14+AN14+AT14)</f>
        <v>2</v>
      </c>
      <c r="BA14" s="6">
        <f t="shared" ref="BA14" si="39">IF((D14+J14+P14+V14+AB14+AH14+AN14+AT14)*14=0,"",(D14+J14+P14+V14+AB14+AH14+AN14+AT14)*14)</f>
        <v>28</v>
      </c>
      <c r="BB14" s="8">
        <f t="shared" ref="BB14" si="40">IF(F14+L14+R14+X14+AD14+AJ14+AP14+AV14=0,"",F14+L14+R14+X14+AD14+AJ14+AP14+AV14)</f>
        <v>2</v>
      </c>
      <c r="BC14" s="6">
        <f t="shared" ref="BC14" si="41">IF((L14+F14+R14+X14+AD14+AJ14+AP14+AV14)*14=0,"",(L14+F14+R14+X14+AD14+AJ14+AP14+AV14)*14)</f>
        <v>28</v>
      </c>
      <c r="BD14" s="8">
        <f t="shared" ref="BD14" si="42">IF(N14+H14+T14+Z14+AF14+AL14+AR14+AX14=0,"",N14+H14+T14+Z14+AF14+AL14+AR14+AX14)</f>
        <v>4</v>
      </c>
      <c r="BE14" s="179">
        <f t="shared" ref="BE14" si="43">IF(D14+F14+L14+J14+P14+R14+V14+X14+AB14+AD14+AH14+AJ14+AN14+AP14+AT14+AV14=0,"",D14+F14+L14+J14+P14+R14+V14+X14+AB14+AD14+AH14+AJ14+AN14+AP14+AT14+AV14)</f>
        <v>4</v>
      </c>
      <c r="BF14" s="344" t="s">
        <v>124</v>
      </c>
      <c r="BG14" s="238" t="s">
        <v>137</v>
      </c>
    </row>
    <row r="15" spans="1:59" s="265" customFormat="1" ht="15.75" customHeight="1" x14ac:dyDescent="0.25">
      <c r="A15" s="50" t="s">
        <v>379</v>
      </c>
      <c r="B15" s="51" t="s">
        <v>31</v>
      </c>
      <c r="C15" s="52" t="s">
        <v>116</v>
      </c>
      <c r="D15" s="102"/>
      <c r="E15" s="6" t="str">
        <f t="shared" si="0"/>
        <v/>
      </c>
      <c r="F15" s="102"/>
      <c r="G15" s="6" t="str">
        <f t="shared" si="1"/>
        <v/>
      </c>
      <c r="H15" s="102"/>
      <c r="I15" s="103"/>
      <c r="J15" s="56"/>
      <c r="K15" s="6" t="str">
        <f t="shared" si="2"/>
        <v/>
      </c>
      <c r="L15" s="55"/>
      <c r="M15" s="6" t="str">
        <f t="shared" si="3"/>
        <v/>
      </c>
      <c r="N15" s="55"/>
      <c r="O15" s="59"/>
      <c r="P15" s="55"/>
      <c r="Q15" s="6" t="str">
        <f t="shared" si="4"/>
        <v/>
      </c>
      <c r="R15" s="55"/>
      <c r="S15" s="6" t="str">
        <f t="shared" si="5"/>
        <v/>
      </c>
      <c r="T15" s="55"/>
      <c r="U15" s="58"/>
      <c r="V15" s="56"/>
      <c r="W15" s="6" t="str">
        <f t="shared" si="6"/>
        <v/>
      </c>
      <c r="X15" s="55"/>
      <c r="Y15" s="6" t="str">
        <f t="shared" si="7"/>
        <v/>
      </c>
      <c r="Z15" s="55"/>
      <c r="AA15" s="59"/>
      <c r="AB15" s="102">
        <v>2</v>
      </c>
      <c r="AC15" s="6">
        <f t="shared" si="8"/>
        <v>28</v>
      </c>
      <c r="AD15" s="102">
        <v>2</v>
      </c>
      <c r="AE15" s="6">
        <v>28</v>
      </c>
      <c r="AF15" s="102">
        <v>4</v>
      </c>
      <c r="AG15" s="103" t="s">
        <v>80</v>
      </c>
      <c r="AH15" s="56"/>
      <c r="AI15" s="6" t="str">
        <f t="shared" si="10"/>
        <v/>
      </c>
      <c r="AJ15" s="55"/>
      <c r="AK15" s="6" t="str">
        <f t="shared" si="11"/>
        <v/>
      </c>
      <c r="AL15" s="55"/>
      <c r="AM15" s="59"/>
      <c r="AN15" s="56"/>
      <c r="AO15" s="6" t="str">
        <f t="shared" si="12"/>
        <v/>
      </c>
      <c r="AP15" s="57"/>
      <c r="AQ15" s="6" t="str">
        <f t="shared" si="13"/>
        <v/>
      </c>
      <c r="AR15" s="57"/>
      <c r="AS15" s="60"/>
      <c r="AT15" s="55"/>
      <c r="AU15" s="6" t="str">
        <f t="shared" si="14"/>
        <v/>
      </c>
      <c r="AV15" s="55"/>
      <c r="AW15" s="6" t="str">
        <f t="shared" si="15"/>
        <v/>
      </c>
      <c r="AX15" s="55"/>
      <c r="AY15" s="55"/>
      <c r="AZ15" s="7">
        <f t="shared" si="16"/>
        <v>2</v>
      </c>
      <c r="BA15" s="6">
        <f t="shared" si="17"/>
        <v>28</v>
      </c>
      <c r="BB15" s="8">
        <f t="shared" si="18"/>
        <v>2</v>
      </c>
      <c r="BC15" s="6">
        <f t="shared" si="19"/>
        <v>28</v>
      </c>
      <c r="BD15" s="8">
        <f t="shared" si="20"/>
        <v>4</v>
      </c>
      <c r="BE15" s="179">
        <f t="shared" si="21"/>
        <v>4</v>
      </c>
      <c r="BF15" s="343" t="s">
        <v>124</v>
      </c>
      <c r="BG15" s="238" t="s">
        <v>128</v>
      </c>
    </row>
    <row r="16" spans="1:59" s="265" customFormat="1" ht="15.75" customHeight="1" x14ac:dyDescent="0.25">
      <c r="A16" s="50" t="s">
        <v>410</v>
      </c>
      <c r="B16" s="51" t="s">
        <v>31</v>
      </c>
      <c r="C16" s="52" t="s">
        <v>261</v>
      </c>
      <c r="D16" s="102"/>
      <c r="E16" s="6" t="str">
        <f t="shared" si="0"/>
        <v/>
      </c>
      <c r="F16" s="102"/>
      <c r="G16" s="6" t="str">
        <f t="shared" si="1"/>
        <v/>
      </c>
      <c r="H16" s="102"/>
      <c r="I16" s="103"/>
      <c r="J16" s="56"/>
      <c r="K16" s="6" t="str">
        <f t="shared" si="2"/>
        <v/>
      </c>
      <c r="L16" s="55"/>
      <c r="M16" s="6" t="str">
        <f t="shared" si="3"/>
        <v/>
      </c>
      <c r="N16" s="55"/>
      <c r="O16" s="59"/>
      <c r="P16" s="55"/>
      <c r="Q16" s="6" t="str">
        <f t="shared" si="4"/>
        <v/>
      </c>
      <c r="R16" s="55"/>
      <c r="S16" s="6" t="str">
        <f t="shared" si="5"/>
        <v/>
      </c>
      <c r="T16" s="55"/>
      <c r="U16" s="58"/>
      <c r="V16" s="56"/>
      <c r="W16" s="6" t="str">
        <f t="shared" si="6"/>
        <v/>
      </c>
      <c r="X16" s="55"/>
      <c r="Y16" s="6" t="str">
        <f t="shared" si="7"/>
        <v/>
      </c>
      <c r="Z16" s="55"/>
      <c r="AA16" s="59"/>
      <c r="AB16" s="102">
        <v>2</v>
      </c>
      <c r="AC16" s="6">
        <f t="shared" si="8"/>
        <v>28</v>
      </c>
      <c r="AD16" s="102">
        <v>2</v>
      </c>
      <c r="AE16" s="6">
        <f t="shared" si="9"/>
        <v>28</v>
      </c>
      <c r="AF16" s="102">
        <v>4</v>
      </c>
      <c r="AG16" s="103" t="s">
        <v>72</v>
      </c>
      <c r="AH16" s="56"/>
      <c r="AI16" s="6" t="str">
        <f t="shared" si="10"/>
        <v/>
      </c>
      <c r="AJ16" s="55"/>
      <c r="AK16" s="6" t="str">
        <f t="shared" si="11"/>
        <v/>
      </c>
      <c r="AL16" s="55"/>
      <c r="AM16" s="59"/>
      <c r="AN16" s="56"/>
      <c r="AO16" s="6" t="str">
        <f t="shared" si="12"/>
        <v/>
      </c>
      <c r="AP16" s="57"/>
      <c r="AQ16" s="6" t="str">
        <f t="shared" si="13"/>
        <v/>
      </c>
      <c r="AR16" s="57"/>
      <c r="AS16" s="60"/>
      <c r="AT16" s="55"/>
      <c r="AU16" s="6" t="str">
        <f t="shared" si="14"/>
        <v/>
      </c>
      <c r="AV16" s="55"/>
      <c r="AW16" s="6" t="str">
        <f t="shared" si="15"/>
        <v/>
      </c>
      <c r="AX16" s="55"/>
      <c r="AY16" s="55"/>
      <c r="AZ16" s="7">
        <f t="shared" si="16"/>
        <v>2</v>
      </c>
      <c r="BA16" s="6">
        <f t="shared" si="17"/>
        <v>28</v>
      </c>
      <c r="BB16" s="8">
        <f t="shared" si="18"/>
        <v>2</v>
      </c>
      <c r="BC16" s="6">
        <f t="shared" si="19"/>
        <v>28</v>
      </c>
      <c r="BD16" s="8">
        <f t="shared" si="20"/>
        <v>4</v>
      </c>
      <c r="BE16" s="179">
        <f t="shared" si="21"/>
        <v>4</v>
      </c>
      <c r="BF16" s="343" t="s">
        <v>124</v>
      </c>
      <c r="BG16" s="238" t="s">
        <v>130</v>
      </c>
    </row>
    <row r="17" spans="1:59" s="265" customFormat="1" ht="15.75" customHeight="1" x14ac:dyDescent="0.25">
      <c r="A17" s="50" t="s">
        <v>326</v>
      </c>
      <c r="B17" s="51" t="s">
        <v>31</v>
      </c>
      <c r="C17" s="52" t="s">
        <v>108</v>
      </c>
      <c r="D17" s="102"/>
      <c r="E17" s="6" t="str">
        <f t="shared" si="0"/>
        <v/>
      </c>
      <c r="F17" s="102"/>
      <c r="G17" s="6" t="str">
        <f t="shared" si="1"/>
        <v/>
      </c>
      <c r="H17" s="102"/>
      <c r="I17" s="103"/>
      <c r="J17" s="56"/>
      <c r="K17" s="6" t="str">
        <f t="shared" si="2"/>
        <v/>
      </c>
      <c r="L17" s="55"/>
      <c r="M17" s="6" t="str">
        <f t="shared" si="3"/>
        <v/>
      </c>
      <c r="N17" s="55"/>
      <c r="O17" s="59"/>
      <c r="P17" s="55"/>
      <c r="Q17" s="6" t="str">
        <f t="shared" si="4"/>
        <v/>
      </c>
      <c r="R17" s="55"/>
      <c r="S17" s="6" t="str">
        <f t="shared" si="5"/>
        <v/>
      </c>
      <c r="T17" s="55"/>
      <c r="U17" s="58"/>
      <c r="V17" s="56"/>
      <c r="W17" s="6" t="str">
        <f t="shared" si="6"/>
        <v/>
      </c>
      <c r="X17" s="55"/>
      <c r="Y17" s="6" t="str">
        <f t="shared" si="7"/>
        <v/>
      </c>
      <c r="Z17" s="55"/>
      <c r="AA17" s="59"/>
      <c r="AB17" s="102"/>
      <c r="AC17" s="6" t="str">
        <f t="shared" si="8"/>
        <v/>
      </c>
      <c r="AD17" s="102"/>
      <c r="AE17" s="6" t="str">
        <f t="shared" si="9"/>
        <v/>
      </c>
      <c r="AF17" s="102"/>
      <c r="AG17" s="103"/>
      <c r="AH17" s="56">
        <v>1</v>
      </c>
      <c r="AI17" s="6">
        <f t="shared" si="10"/>
        <v>14</v>
      </c>
      <c r="AJ17" s="55">
        <v>2</v>
      </c>
      <c r="AK17" s="6">
        <f t="shared" si="11"/>
        <v>28</v>
      </c>
      <c r="AL17" s="55">
        <v>4</v>
      </c>
      <c r="AM17" s="59" t="s">
        <v>72</v>
      </c>
      <c r="AN17" s="56"/>
      <c r="AO17" s="6" t="str">
        <f t="shared" si="12"/>
        <v/>
      </c>
      <c r="AP17" s="57"/>
      <c r="AQ17" s="6" t="str">
        <f t="shared" si="13"/>
        <v/>
      </c>
      <c r="AR17" s="57"/>
      <c r="AS17" s="60"/>
      <c r="AT17" s="55"/>
      <c r="AU17" s="6" t="str">
        <f t="shared" si="14"/>
        <v/>
      </c>
      <c r="AV17" s="55"/>
      <c r="AW17" s="6" t="str">
        <f t="shared" si="15"/>
        <v/>
      </c>
      <c r="AX17" s="55"/>
      <c r="AY17" s="55"/>
      <c r="AZ17" s="7">
        <f t="shared" si="16"/>
        <v>1</v>
      </c>
      <c r="BA17" s="6">
        <f t="shared" si="17"/>
        <v>14</v>
      </c>
      <c r="BB17" s="8">
        <f t="shared" si="18"/>
        <v>2</v>
      </c>
      <c r="BC17" s="6">
        <f t="shared" si="19"/>
        <v>28</v>
      </c>
      <c r="BD17" s="8">
        <f t="shared" si="20"/>
        <v>4</v>
      </c>
      <c r="BE17" s="179">
        <f t="shared" si="21"/>
        <v>3</v>
      </c>
      <c r="BF17" s="345" t="s">
        <v>124</v>
      </c>
      <c r="BG17" s="238" t="s">
        <v>130</v>
      </c>
    </row>
    <row r="18" spans="1:59" s="265" customFormat="1" ht="15.75" customHeight="1" x14ac:dyDescent="0.25">
      <c r="A18" s="50" t="s">
        <v>327</v>
      </c>
      <c r="B18" s="51" t="s">
        <v>31</v>
      </c>
      <c r="C18" s="52" t="s">
        <v>109</v>
      </c>
      <c r="D18" s="102"/>
      <c r="E18" s="6" t="str">
        <f t="shared" si="0"/>
        <v/>
      </c>
      <c r="F18" s="102"/>
      <c r="G18" s="6" t="str">
        <f t="shared" si="1"/>
        <v/>
      </c>
      <c r="H18" s="102"/>
      <c r="I18" s="103"/>
      <c r="J18" s="56"/>
      <c r="K18" s="6" t="str">
        <f t="shared" si="2"/>
        <v/>
      </c>
      <c r="L18" s="55"/>
      <c r="M18" s="6" t="str">
        <f t="shared" si="3"/>
        <v/>
      </c>
      <c r="N18" s="55"/>
      <c r="O18" s="59"/>
      <c r="P18" s="55"/>
      <c r="Q18" s="6" t="str">
        <f t="shared" si="4"/>
        <v/>
      </c>
      <c r="R18" s="55"/>
      <c r="S18" s="6" t="str">
        <f t="shared" si="5"/>
        <v/>
      </c>
      <c r="T18" s="55"/>
      <c r="U18" s="58"/>
      <c r="V18" s="56"/>
      <c r="W18" s="6" t="str">
        <f t="shared" si="6"/>
        <v/>
      </c>
      <c r="X18" s="55"/>
      <c r="Y18" s="6" t="str">
        <f t="shared" si="7"/>
        <v/>
      </c>
      <c r="Z18" s="55"/>
      <c r="AA18" s="59"/>
      <c r="AB18" s="102"/>
      <c r="AC18" s="6" t="str">
        <f t="shared" si="8"/>
        <v/>
      </c>
      <c r="AD18" s="102"/>
      <c r="AE18" s="6" t="str">
        <f t="shared" si="9"/>
        <v/>
      </c>
      <c r="AF18" s="102"/>
      <c r="AG18" s="103"/>
      <c r="AH18" s="56">
        <v>2</v>
      </c>
      <c r="AI18" s="6">
        <f t="shared" si="10"/>
        <v>28</v>
      </c>
      <c r="AJ18" s="55">
        <v>1</v>
      </c>
      <c r="AK18" s="6">
        <f t="shared" si="11"/>
        <v>14</v>
      </c>
      <c r="AL18" s="55">
        <v>4</v>
      </c>
      <c r="AM18" s="59" t="s">
        <v>72</v>
      </c>
      <c r="AN18" s="56"/>
      <c r="AO18" s="6" t="str">
        <f t="shared" si="12"/>
        <v/>
      </c>
      <c r="AP18" s="57"/>
      <c r="AQ18" s="6" t="str">
        <f t="shared" si="13"/>
        <v/>
      </c>
      <c r="AR18" s="57"/>
      <c r="AS18" s="60"/>
      <c r="AT18" s="55"/>
      <c r="AU18" s="6" t="str">
        <f t="shared" si="14"/>
        <v/>
      </c>
      <c r="AV18" s="55"/>
      <c r="AW18" s="6" t="str">
        <f t="shared" si="15"/>
        <v/>
      </c>
      <c r="AX18" s="55"/>
      <c r="AY18" s="55"/>
      <c r="AZ18" s="7">
        <f t="shared" si="16"/>
        <v>2</v>
      </c>
      <c r="BA18" s="6">
        <f t="shared" si="17"/>
        <v>28</v>
      </c>
      <c r="BB18" s="8">
        <f t="shared" si="18"/>
        <v>1</v>
      </c>
      <c r="BC18" s="6">
        <f t="shared" si="19"/>
        <v>14</v>
      </c>
      <c r="BD18" s="8">
        <f t="shared" si="20"/>
        <v>4</v>
      </c>
      <c r="BE18" s="179">
        <f t="shared" si="21"/>
        <v>3</v>
      </c>
      <c r="BF18" s="344" t="s">
        <v>124</v>
      </c>
      <c r="BG18" s="238" t="s">
        <v>128</v>
      </c>
    </row>
    <row r="19" spans="1:59" s="265" customFormat="1" ht="15.75" customHeight="1" x14ac:dyDescent="0.25">
      <c r="A19" s="50" t="s">
        <v>380</v>
      </c>
      <c r="B19" s="51" t="s">
        <v>31</v>
      </c>
      <c r="C19" s="52" t="s">
        <v>117</v>
      </c>
      <c r="D19" s="102"/>
      <c r="E19" s="6" t="str">
        <f t="shared" si="0"/>
        <v/>
      </c>
      <c r="F19" s="102"/>
      <c r="G19" s="6" t="str">
        <f t="shared" si="1"/>
        <v/>
      </c>
      <c r="H19" s="102"/>
      <c r="I19" s="103"/>
      <c r="J19" s="56"/>
      <c r="K19" s="6" t="str">
        <f t="shared" si="2"/>
        <v/>
      </c>
      <c r="L19" s="55"/>
      <c r="M19" s="6" t="str">
        <f t="shared" si="3"/>
        <v/>
      </c>
      <c r="N19" s="55"/>
      <c r="O19" s="59"/>
      <c r="P19" s="55"/>
      <c r="Q19" s="6" t="str">
        <f t="shared" si="4"/>
        <v/>
      </c>
      <c r="R19" s="55"/>
      <c r="S19" s="6" t="str">
        <f t="shared" si="5"/>
        <v/>
      </c>
      <c r="T19" s="55"/>
      <c r="U19" s="58"/>
      <c r="V19" s="56"/>
      <c r="W19" s="6" t="str">
        <f t="shared" si="6"/>
        <v/>
      </c>
      <c r="X19" s="55"/>
      <c r="Y19" s="6" t="str">
        <f t="shared" si="7"/>
        <v/>
      </c>
      <c r="Z19" s="55"/>
      <c r="AA19" s="59"/>
      <c r="AB19" s="102"/>
      <c r="AC19" s="6" t="str">
        <f t="shared" si="8"/>
        <v/>
      </c>
      <c r="AD19" s="102"/>
      <c r="AE19" s="6" t="str">
        <f t="shared" si="9"/>
        <v/>
      </c>
      <c r="AF19" s="102"/>
      <c r="AG19" s="103"/>
      <c r="AH19" s="56">
        <v>2</v>
      </c>
      <c r="AI19" s="6">
        <f t="shared" si="10"/>
        <v>28</v>
      </c>
      <c r="AJ19" s="55">
        <v>3</v>
      </c>
      <c r="AK19" s="6">
        <f t="shared" si="11"/>
        <v>42</v>
      </c>
      <c r="AL19" s="273">
        <v>6</v>
      </c>
      <c r="AM19" s="59" t="s">
        <v>72</v>
      </c>
      <c r="AN19" s="56"/>
      <c r="AO19" s="6" t="str">
        <f t="shared" si="12"/>
        <v/>
      </c>
      <c r="AP19" s="57"/>
      <c r="AQ19" s="6" t="str">
        <f t="shared" si="13"/>
        <v/>
      </c>
      <c r="AR19" s="57"/>
      <c r="AS19" s="60"/>
      <c r="AT19" s="55"/>
      <c r="AU19" s="6" t="str">
        <f t="shared" si="14"/>
        <v/>
      </c>
      <c r="AV19" s="55"/>
      <c r="AW19" s="6" t="str">
        <f t="shared" si="15"/>
        <v/>
      </c>
      <c r="AX19" s="55"/>
      <c r="AY19" s="55"/>
      <c r="AZ19" s="7">
        <f t="shared" si="16"/>
        <v>2</v>
      </c>
      <c r="BA19" s="6">
        <f t="shared" si="17"/>
        <v>28</v>
      </c>
      <c r="BB19" s="8">
        <f t="shared" si="18"/>
        <v>3</v>
      </c>
      <c r="BC19" s="6">
        <f t="shared" si="19"/>
        <v>42</v>
      </c>
      <c r="BD19" s="8">
        <f t="shared" si="20"/>
        <v>6</v>
      </c>
      <c r="BE19" s="179">
        <f t="shared" si="21"/>
        <v>5</v>
      </c>
      <c r="BF19" s="344" t="s">
        <v>124</v>
      </c>
      <c r="BG19" s="238" t="s">
        <v>136</v>
      </c>
    </row>
    <row r="20" spans="1:59" s="265" customFormat="1" ht="15.75" customHeight="1" x14ac:dyDescent="0.25">
      <c r="A20" s="50" t="s">
        <v>378</v>
      </c>
      <c r="B20" s="51" t="s">
        <v>31</v>
      </c>
      <c r="C20" s="244" t="s">
        <v>377</v>
      </c>
      <c r="D20" s="102"/>
      <c r="E20" s="6" t="str">
        <f t="shared" ref="E20:E21" si="44">IF(D20*14=0,"",D20*14)</f>
        <v/>
      </c>
      <c r="F20" s="102"/>
      <c r="G20" s="6" t="str">
        <f t="shared" ref="G20:G21" si="45">IF(F20*14=0,"",F20*14)</f>
        <v/>
      </c>
      <c r="H20" s="102"/>
      <c r="I20" s="103"/>
      <c r="J20" s="56"/>
      <c r="K20" s="6" t="str">
        <f t="shared" ref="K20:K21" si="46">IF(J20*14=0,"",J20*14)</f>
        <v/>
      </c>
      <c r="L20" s="55"/>
      <c r="M20" s="6" t="str">
        <f t="shared" ref="M20:M21" si="47">IF(L20*14=0,"",L20*14)</f>
        <v/>
      </c>
      <c r="N20" s="55"/>
      <c r="O20" s="59"/>
      <c r="P20" s="55"/>
      <c r="Q20" s="6" t="str">
        <f t="shared" ref="Q20:Q21" si="48">IF(P20*14=0,"",P20*14)</f>
        <v/>
      </c>
      <c r="R20" s="55"/>
      <c r="S20" s="6" t="str">
        <f t="shared" ref="S20:S21" si="49">IF(R20*14=0,"",R20*14)</f>
        <v/>
      </c>
      <c r="T20" s="55"/>
      <c r="U20" s="58"/>
      <c r="V20" s="56"/>
      <c r="W20" s="6" t="str">
        <f t="shared" ref="W20:W21" si="50">IF(V20*14=0,"",V20*14)</f>
        <v/>
      </c>
      <c r="X20" s="55"/>
      <c r="Y20" s="6" t="str">
        <f t="shared" ref="Y20:Y21" si="51">IF(X20*14=0,"",X20*14)</f>
        <v/>
      </c>
      <c r="Z20" s="55"/>
      <c r="AA20" s="59"/>
      <c r="AB20" s="102"/>
      <c r="AC20" s="6" t="str">
        <f t="shared" ref="AC20:AC21" si="52">IF(AB20*14=0,"",AB20*14)</f>
        <v/>
      </c>
      <c r="AD20" s="102"/>
      <c r="AE20" s="6" t="str">
        <f t="shared" ref="AE20:AE21" si="53">IF(AD20*14=0,"",AD20*14)</f>
        <v/>
      </c>
      <c r="AF20" s="102"/>
      <c r="AG20" s="103"/>
      <c r="AH20" s="298">
        <v>3</v>
      </c>
      <c r="AI20" s="6">
        <f t="shared" ref="AI20:AI33" si="54">IF(AH20*14=0,"",AH20*14)</f>
        <v>42</v>
      </c>
      <c r="AJ20" s="273">
        <v>3</v>
      </c>
      <c r="AK20" s="6">
        <f t="shared" ref="AK20:AK33" si="55">IF(AJ20*14=0,"",AJ20*14)</f>
        <v>42</v>
      </c>
      <c r="AL20" s="273">
        <v>6</v>
      </c>
      <c r="AM20" s="299" t="s">
        <v>257</v>
      </c>
      <c r="AN20" s="298"/>
      <c r="AO20" s="6" t="str">
        <f t="shared" ref="AO20:AO21" si="56">IF(AN20*14=0,"",AN20*14)</f>
        <v/>
      </c>
      <c r="AP20" s="302"/>
      <c r="AQ20" s="6" t="str">
        <f t="shared" ref="AQ20:AQ21" si="57">IF(AP20*14=0,"",AP20*14)</f>
        <v/>
      </c>
      <c r="AR20" s="302"/>
      <c r="AS20" s="303"/>
      <c r="AT20" s="55"/>
      <c r="AU20" s="6" t="str">
        <f t="shared" ref="AU20:AU21" si="58">IF(AT20*14=0,"",AT20*14)</f>
        <v/>
      </c>
      <c r="AV20" s="55"/>
      <c r="AW20" s="6" t="str">
        <f t="shared" ref="AW20:AW21" si="59">IF(AV20*14=0,"",AV20*14)</f>
        <v/>
      </c>
      <c r="AX20" s="55"/>
      <c r="AY20" s="55"/>
      <c r="AZ20" s="7">
        <f t="shared" ref="AZ20:AZ21" si="60">IF(D20+J20+P20+V20+AB20+AH20+AN20+AT20=0,"",D20+J20+P20+V20+AB20+AH20+AN20+AT20)</f>
        <v>3</v>
      </c>
      <c r="BA20" s="6">
        <f t="shared" ref="BA20:BA21" si="61">IF((D20+J20+P20+V20+AB20+AH20+AN20+AT20)*14=0,"",(D20+J20+P20+V20+AB20+AH20+AN20+AT20)*14)</f>
        <v>42</v>
      </c>
      <c r="BB20" s="8">
        <f t="shared" ref="BB20:BB21" si="62">IF(F20+L20+R20+X20+AD20+AJ20+AP20+AV20=0,"",F20+L20+R20+X20+AD20+AJ20+AP20+AV20)</f>
        <v>3</v>
      </c>
      <c r="BC20" s="6">
        <f t="shared" ref="BC20:BC21" si="63">IF((L20+F20+R20+X20+AD20+AJ20+AP20+AV20)*14=0,"",(L20+F20+R20+X20+AD20+AJ20+AP20+AV20)*14)</f>
        <v>42</v>
      </c>
      <c r="BD20" s="8">
        <f t="shared" ref="BD20:BD21" si="64">IF(N20+H20+T20+Z20+AF20+AL20+AR20+AX20=0,"",N20+H20+T20+Z20+AF20+AL20+AR20+AX20)</f>
        <v>6</v>
      </c>
      <c r="BE20" s="179">
        <f t="shared" ref="BE20:BE21" si="65">IF(D20+F20+L20+J20+P20+R20+V20+X20+AB20+AD20+AH20+AJ20+AN20+AP20+AT20+AV20=0,"",D20+F20+L20+J20+P20+R20+V20+X20+AB20+AD20+AH20+AJ20+AN20+AP20+AT20+AV20)</f>
        <v>6</v>
      </c>
      <c r="BF20" s="344" t="s">
        <v>124</v>
      </c>
      <c r="BG20" s="238" t="s">
        <v>137</v>
      </c>
    </row>
    <row r="21" spans="1:59" s="265" customFormat="1" ht="15.75" customHeight="1" x14ac:dyDescent="0.25">
      <c r="A21" s="50" t="s">
        <v>381</v>
      </c>
      <c r="B21" s="51" t="s">
        <v>31</v>
      </c>
      <c r="C21" s="244" t="s">
        <v>121</v>
      </c>
      <c r="D21" s="102"/>
      <c r="E21" s="6" t="str">
        <f t="shared" si="44"/>
        <v/>
      </c>
      <c r="F21" s="102"/>
      <c r="G21" s="6" t="str">
        <f t="shared" si="45"/>
        <v/>
      </c>
      <c r="H21" s="102"/>
      <c r="I21" s="103"/>
      <c r="J21" s="56"/>
      <c r="K21" s="6" t="str">
        <f t="shared" si="46"/>
        <v/>
      </c>
      <c r="L21" s="55"/>
      <c r="M21" s="6" t="str">
        <f t="shared" si="47"/>
        <v/>
      </c>
      <c r="N21" s="55"/>
      <c r="O21" s="59"/>
      <c r="P21" s="55"/>
      <c r="Q21" s="6" t="str">
        <f t="shared" si="48"/>
        <v/>
      </c>
      <c r="R21" s="55"/>
      <c r="S21" s="6" t="str">
        <f t="shared" si="49"/>
        <v/>
      </c>
      <c r="T21" s="55"/>
      <c r="U21" s="58"/>
      <c r="V21" s="56"/>
      <c r="W21" s="6" t="str">
        <f t="shared" si="50"/>
        <v/>
      </c>
      <c r="X21" s="55"/>
      <c r="Y21" s="6" t="str">
        <f t="shared" si="51"/>
        <v/>
      </c>
      <c r="Z21" s="55"/>
      <c r="AA21" s="59"/>
      <c r="AB21" s="102"/>
      <c r="AC21" s="6" t="str">
        <f t="shared" si="52"/>
        <v/>
      </c>
      <c r="AD21" s="102"/>
      <c r="AE21" s="6" t="str">
        <f t="shared" si="53"/>
        <v/>
      </c>
      <c r="AF21" s="102"/>
      <c r="AG21" s="103"/>
      <c r="AH21" s="298">
        <v>3</v>
      </c>
      <c r="AI21" s="6">
        <f t="shared" si="54"/>
        <v>42</v>
      </c>
      <c r="AJ21" s="273"/>
      <c r="AK21" s="6" t="str">
        <f t="shared" si="55"/>
        <v/>
      </c>
      <c r="AL21" s="273">
        <v>2</v>
      </c>
      <c r="AM21" s="299" t="s">
        <v>79</v>
      </c>
      <c r="AN21" s="56"/>
      <c r="AO21" s="6" t="str">
        <f t="shared" si="56"/>
        <v/>
      </c>
      <c r="AP21" s="57"/>
      <c r="AQ21" s="6" t="str">
        <f t="shared" si="57"/>
        <v/>
      </c>
      <c r="AR21" s="57"/>
      <c r="AS21" s="60"/>
      <c r="AT21" s="55"/>
      <c r="AU21" s="6" t="str">
        <f t="shared" si="58"/>
        <v/>
      </c>
      <c r="AV21" s="55"/>
      <c r="AW21" s="6" t="str">
        <f t="shared" si="59"/>
        <v/>
      </c>
      <c r="AX21" s="55"/>
      <c r="AY21" s="55"/>
      <c r="AZ21" s="7">
        <f t="shared" si="60"/>
        <v>3</v>
      </c>
      <c r="BA21" s="6">
        <f t="shared" si="61"/>
        <v>42</v>
      </c>
      <c r="BB21" s="8" t="str">
        <f t="shared" si="62"/>
        <v/>
      </c>
      <c r="BC21" s="6" t="str">
        <f t="shared" si="63"/>
        <v/>
      </c>
      <c r="BD21" s="8">
        <f t="shared" si="64"/>
        <v>2</v>
      </c>
      <c r="BE21" s="179">
        <f t="shared" si="65"/>
        <v>3</v>
      </c>
      <c r="BF21" s="344" t="s">
        <v>124</v>
      </c>
      <c r="BG21" s="238" t="s">
        <v>132</v>
      </c>
    </row>
    <row r="22" spans="1:59" s="265" customFormat="1" ht="15.75" customHeight="1" x14ac:dyDescent="0.25">
      <c r="A22" s="50" t="s">
        <v>382</v>
      </c>
      <c r="B22" s="51" t="s">
        <v>31</v>
      </c>
      <c r="C22" s="52" t="s">
        <v>245</v>
      </c>
      <c r="D22" s="102"/>
      <c r="E22" s="6" t="str">
        <f t="shared" si="0"/>
        <v/>
      </c>
      <c r="F22" s="102"/>
      <c r="G22" s="6" t="str">
        <f t="shared" si="1"/>
        <v/>
      </c>
      <c r="H22" s="102"/>
      <c r="I22" s="103"/>
      <c r="J22" s="56"/>
      <c r="K22" s="6" t="str">
        <f t="shared" si="2"/>
        <v/>
      </c>
      <c r="L22" s="55"/>
      <c r="M22" s="6" t="str">
        <f t="shared" si="3"/>
        <v/>
      </c>
      <c r="N22" s="55"/>
      <c r="O22" s="59"/>
      <c r="P22" s="55"/>
      <c r="Q22" s="6" t="str">
        <f t="shared" si="4"/>
        <v/>
      </c>
      <c r="R22" s="55"/>
      <c r="S22" s="6" t="str">
        <f t="shared" si="5"/>
        <v/>
      </c>
      <c r="T22" s="55"/>
      <c r="U22" s="58"/>
      <c r="V22" s="56"/>
      <c r="W22" s="6" t="str">
        <f t="shared" si="6"/>
        <v/>
      </c>
      <c r="X22" s="55"/>
      <c r="Y22" s="6" t="str">
        <f t="shared" si="7"/>
        <v/>
      </c>
      <c r="Z22" s="55"/>
      <c r="AA22" s="59"/>
      <c r="AB22" s="102"/>
      <c r="AC22" s="6" t="str">
        <f t="shared" si="8"/>
        <v/>
      </c>
      <c r="AD22" s="102"/>
      <c r="AE22" s="6" t="str">
        <f t="shared" si="9"/>
        <v/>
      </c>
      <c r="AF22" s="102"/>
      <c r="AG22" s="103"/>
      <c r="AH22" s="56"/>
      <c r="AI22" s="6" t="str">
        <f t="shared" si="54"/>
        <v/>
      </c>
      <c r="AJ22" s="55"/>
      <c r="AK22" s="6" t="str">
        <f t="shared" si="55"/>
        <v/>
      </c>
      <c r="AL22" s="55"/>
      <c r="AM22" s="59"/>
      <c r="AN22" s="56">
        <v>2</v>
      </c>
      <c r="AO22" s="6">
        <f t="shared" si="12"/>
        <v>28</v>
      </c>
      <c r="AP22" s="57">
        <v>2</v>
      </c>
      <c r="AQ22" s="6">
        <f t="shared" si="13"/>
        <v>28</v>
      </c>
      <c r="AR22" s="302">
        <v>5</v>
      </c>
      <c r="AS22" s="60" t="s">
        <v>15</v>
      </c>
      <c r="AT22" s="55"/>
      <c r="AU22" s="6" t="str">
        <f t="shared" si="14"/>
        <v/>
      </c>
      <c r="AV22" s="55"/>
      <c r="AW22" s="6" t="str">
        <f t="shared" si="15"/>
        <v/>
      </c>
      <c r="AX22" s="55"/>
      <c r="AY22" s="55"/>
      <c r="AZ22" s="7">
        <f t="shared" si="16"/>
        <v>2</v>
      </c>
      <c r="BA22" s="6">
        <f t="shared" si="17"/>
        <v>28</v>
      </c>
      <c r="BB22" s="8">
        <f t="shared" si="18"/>
        <v>2</v>
      </c>
      <c r="BC22" s="6">
        <f t="shared" si="19"/>
        <v>28</v>
      </c>
      <c r="BD22" s="8">
        <f t="shared" si="20"/>
        <v>5</v>
      </c>
      <c r="BE22" s="179">
        <f t="shared" si="21"/>
        <v>4</v>
      </c>
      <c r="BF22" s="344" t="s">
        <v>124</v>
      </c>
      <c r="BG22" s="238" t="s">
        <v>132</v>
      </c>
    </row>
    <row r="23" spans="1:59" s="266" customFormat="1" ht="15.75" customHeight="1" x14ac:dyDescent="0.25">
      <c r="A23" s="50" t="s">
        <v>383</v>
      </c>
      <c r="B23" s="51" t="s">
        <v>31</v>
      </c>
      <c r="C23" s="52" t="s">
        <v>119</v>
      </c>
      <c r="D23" s="102"/>
      <c r="E23" s="6" t="str">
        <f t="shared" si="0"/>
        <v/>
      </c>
      <c r="F23" s="102"/>
      <c r="G23" s="6" t="str">
        <f t="shared" si="1"/>
        <v/>
      </c>
      <c r="H23" s="102"/>
      <c r="I23" s="103"/>
      <c r="J23" s="56"/>
      <c r="K23" s="6" t="str">
        <f t="shared" si="2"/>
        <v/>
      </c>
      <c r="L23" s="55"/>
      <c r="M23" s="6" t="str">
        <f t="shared" si="3"/>
        <v/>
      </c>
      <c r="N23" s="55"/>
      <c r="O23" s="59"/>
      <c r="P23" s="55"/>
      <c r="Q23" s="6" t="str">
        <f t="shared" si="4"/>
        <v/>
      </c>
      <c r="R23" s="55"/>
      <c r="S23" s="6" t="str">
        <f t="shared" si="5"/>
        <v/>
      </c>
      <c r="T23" s="55"/>
      <c r="U23" s="58"/>
      <c r="V23" s="56"/>
      <c r="W23" s="6" t="str">
        <f t="shared" si="6"/>
        <v/>
      </c>
      <c r="X23" s="55"/>
      <c r="Y23" s="6" t="str">
        <f t="shared" si="7"/>
        <v/>
      </c>
      <c r="Z23" s="55"/>
      <c r="AA23" s="59"/>
      <c r="AB23" s="102"/>
      <c r="AC23" s="6" t="str">
        <f t="shared" si="8"/>
        <v/>
      </c>
      <c r="AD23" s="102"/>
      <c r="AE23" s="6" t="str">
        <f t="shared" si="9"/>
        <v/>
      </c>
      <c r="AF23" s="102"/>
      <c r="AG23" s="103"/>
      <c r="AH23" s="56"/>
      <c r="AI23" s="6" t="str">
        <f t="shared" si="54"/>
        <v/>
      </c>
      <c r="AJ23" s="55"/>
      <c r="AK23" s="6" t="str">
        <f t="shared" si="55"/>
        <v/>
      </c>
      <c r="AL23" s="55"/>
      <c r="AM23" s="59"/>
      <c r="AN23" s="56">
        <v>3</v>
      </c>
      <c r="AO23" s="6">
        <f t="shared" si="12"/>
        <v>42</v>
      </c>
      <c r="AP23" s="57">
        <v>3</v>
      </c>
      <c r="AQ23" s="6">
        <f t="shared" si="13"/>
        <v>42</v>
      </c>
      <c r="AR23" s="302">
        <v>6</v>
      </c>
      <c r="AS23" s="60" t="s">
        <v>80</v>
      </c>
      <c r="AT23" s="55"/>
      <c r="AU23" s="6" t="str">
        <f t="shared" si="14"/>
        <v/>
      </c>
      <c r="AV23" s="55"/>
      <c r="AW23" s="6" t="str">
        <f t="shared" si="15"/>
        <v/>
      </c>
      <c r="AX23" s="55"/>
      <c r="AY23" s="55"/>
      <c r="AZ23" s="7">
        <f t="shared" si="16"/>
        <v>3</v>
      </c>
      <c r="BA23" s="6">
        <f t="shared" si="17"/>
        <v>42</v>
      </c>
      <c r="BB23" s="8">
        <f t="shared" si="18"/>
        <v>3</v>
      </c>
      <c r="BC23" s="6">
        <f t="shared" si="19"/>
        <v>42</v>
      </c>
      <c r="BD23" s="8">
        <f t="shared" si="20"/>
        <v>6</v>
      </c>
      <c r="BE23" s="179">
        <f t="shared" si="21"/>
        <v>6</v>
      </c>
      <c r="BF23" s="344" t="s">
        <v>124</v>
      </c>
      <c r="BG23" s="238" t="s">
        <v>128</v>
      </c>
    </row>
    <row r="24" spans="1:59" s="265" customFormat="1" ht="15.75" customHeight="1" x14ac:dyDescent="0.25">
      <c r="A24" s="50" t="s">
        <v>384</v>
      </c>
      <c r="B24" s="51" t="s">
        <v>31</v>
      </c>
      <c r="C24" s="52" t="s">
        <v>120</v>
      </c>
      <c r="D24" s="102"/>
      <c r="E24" s="6" t="str">
        <f t="shared" si="0"/>
        <v/>
      </c>
      <c r="F24" s="102"/>
      <c r="G24" s="6" t="str">
        <f t="shared" si="1"/>
        <v/>
      </c>
      <c r="H24" s="102"/>
      <c r="I24" s="103"/>
      <c r="J24" s="56"/>
      <c r="K24" s="6" t="str">
        <f t="shared" si="2"/>
        <v/>
      </c>
      <c r="L24" s="55"/>
      <c r="M24" s="6" t="str">
        <f t="shared" si="3"/>
        <v/>
      </c>
      <c r="N24" s="55"/>
      <c r="O24" s="59"/>
      <c r="P24" s="55"/>
      <c r="Q24" s="6" t="str">
        <f t="shared" si="4"/>
        <v/>
      </c>
      <c r="R24" s="55"/>
      <c r="S24" s="6" t="str">
        <f t="shared" si="5"/>
        <v/>
      </c>
      <c r="T24" s="55"/>
      <c r="U24" s="58"/>
      <c r="V24" s="56"/>
      <c r="W24" s="6" t="str">
        <f t="shared" si="6"/>
        <v/>
      </c>
      <c r="X24" s="55"/>
      <c r="Y24" s="6" t="str">
        <f t="shared" si="7"/>
        <v/>
      </c>
      <c r="Z24" s="55"/>
      <c r="AA24" s="59"/>
      <c r="AB24" s="102"/>
      <c r="AC24" s="6" t="str">
        <f t="shared" si="8"/>
        <v/>
      </c>
      <c r="AD24" s="102"/>
      <c r="AE24" s="6" t="str">
        <f t="shared" si="9"/>
        <v/>
      </c>
      <c r="AF24" s="102"/>
      <c r="AG24" s="103"/>
      <c r="AH24" s="56"/>
      <c r="AI24" s="6" t="str">
        <f t="shared" si="54"/>
        <v/>
      </c>
      <c r="AJ24" s="55"/>
      <c r="AK24" s="6" t="str">
        <f t="shared" si="55"/>
        <v/>
      </c>
      <c r="AL24" s="55"/>
      <c r="AM24" s="59"/>
      <c r="AN24" s="56">
        <v>2</v>
      </c>
      <c r="AO24" s="6">
        <f t="shared" si="12"/>
        <v>28</v>
      </c>
      <c r="AP24" s="57">
        <v>3</v>
      </c>
      <c r="AQ24" s="6">
        <f t="shared" si="13"/>
        <v>42</v>
      </c>
      <c r="AR24" s="302">
        <v>5</v>
      </c>
      <c r="AS24" s="60" t="s">
        <v>72</v>
      </c>
      <c r="AT24" s="55"/>
      <c r="AU24" s="6" t="str">
        <f t="shared" si="14"/>
        <v/>
      </c>
      <c r="AV24" s="55"/>
      <c r="AW24" s="6" t="str">
        <f t="shared" si="15"/>
        <v/>
      </c>
      <c r="AX24" s="55"/>
      <c r="AY24" s="55"/>
      <c r="AZ24" s="7">
        <f t="shared" si="16"/>
        <v>2</v>
      </c>
      <c r="BA24" s="6">
        <f t="shared" si="17"/>
        <v>28</v>
      </c>
      <c r="BB24" s="8">
        <f t="shared" si="18"/>
        <v>3</v>
      </c>
      <c r="BC24" s="6">
        <f t="shared" si="19"/>
        <v>42</v>
      </c>
      <c r="BD24" s="8">
        <f t="shared" si="20"/>
        <v>5</v>
      </c>
      <c r="BE24" s="179">
        <f t="shared" si="21"/>
        <v>5</v>
      </c>
      <c r="BF24" s="344" t="s">
        <v>124</v>
      </c>
      <c r="BG24" s="238" t="s">
        <v>136</v>
      </c>
    </row>
    <row r="25" spans="1:59" s="265" customFormat="1" ht="15.75" customHeight="1" x14ac:dyDescent="0.25">
      <c r="A25" s="50" t="s">
        <v>385</v>
      </c>
      <c r="B25" s="51" t="s">
        <v>31</v>
      </c>
      <c r="C25" s="244" t="s">
        <v>219</v>
      </c>
      <c r="D25" s="102"/>
      <c r="E25" s="6" t="str">
        <f t="shared" ref="E25" si="66">IF(D25*14=0,"",D25*14)</f>
        <v/>
      </c>
      <c r="F25" s="102"/>
      <c r="G25" s="6" t="str">
        <f t="shared" ref="G25" si="67">IF(F25*14=0,"",F25*14)</f>
        <v/>
      </c>
      <c r="H25" s="102"/>
      <c r="I25" s="103"/>
      <c r="J25" s="56"/>
      <c r="K25" s="6" t="str">
        <f t="shared" ref="K25" si="68">IF(J25*14=0,"",J25*14)</f>
        <v/>
      </c>
      <c r="L25" s="55"/>
      <c r="M25" s="6" t="str">
        <f t="shared" ref="M25" si="69">IF(L25*14=0,"",L25*14)</f>
        <v/>
      </c>
      <c r="N25" s="55"/>
      <c r="O25" s="59"/>
      <c r="P25" s="55"/>
      <c r="Q25" s="6" t="str">
        <f t="shared" ref="Q25" si="70">IF(P25*14=0,"",P25*14)</f>
        <v/>
      </c>
      <c r="R25" s="55"/>
      <c r="S25" s="6" t="str">
        <f t="shared" ref="S25" si="71">IF(R25*14=0,"",R25*14)</f>
        <v/>
      </c>
      <c r="T25" s="55"/>
      <c r="U25" s="58"/>
      <c r="V25" s="56"/>
      <c r="W25" s="6" t="str">
        <f t="shared" ref="W25" si="72">IF(V25*14=0,"",V25*14)</f>
        <v/>
      </c>
      <c r="X25" s="55"/>
      <c r="Y25" s="6" t="str">
        <f t="shared" ref="Y25" si="73">IF(X25*14=0,"",X25*14)</f>
        <v/>
      </c>
      <c r="Z25" s="55"/>
      <c r="AA25" s="59"/>
      <c r="AB25" s="102"/>
      <c r="AC25" s="6" t="str">
        <f t="shared" ref="AC25" si="74">IF(AB25*14=0,"",AB25*14)</f>
        <v/>
      </c>
      <c r="AD25" s="102"/>
      <c r="AE25" s="6" t="str">
        <f t="shared" ref="AE25" si="75">IF(AD25*14=0,"",AD25*14)</f>
        <v/>
      </c>
      <c r="AF25" s="102"/>
      <c r="AG25" s="103"/>
      <c r="AH25" s="56"/>
      <c r="AI25" s="6" t="str">
        <f t="shared" si="54"/>
        <v/>
      </c>
      <c r="AJ25" s="55"/>
      <c r="AK25" s="6" t="str">
        <f t="shared" si="55"/>
        <v/>
      </c>
      <c r="AL25" s="55"/>
      <c r="AM25" s="59"/>
      <c r="AN25" s="56">
        <v>2</v>
      </c>
      <c r="AO25" s="6">
        <f t="shared" ref="AO25" si="76">IF(AN25*14=0,"",AN25*14)</f>
        <v>28</v>
      </c>
      <c r="AP25" s="57">
        <v>3</v>
      </c>
      <c r="AQ25" s="6">
        <f t="shared" ref="AQ25" si="77">IF(AP25*14=0,"",AP25*14)</f>
        <v>42</v>
      </c>
      <c r="AR25" s="302">
        <v>6</v>
      </c>
      <c r="AS25" s="60" t="s">
        <v>79</v>
      </c>
      <c r="AT25" s="55"/>
      <c r="AU25" s="6" t="str">
        <f t="shared" ref="AU25:AU33" si="78">IF(AT25*14=0,"",AT25*14)</f>
        <v/>
      </c>
      <c r="AV25" s="55"/>
      <c r="AW25" s="6" t="str">
        <f t="shared" ref="AW25:AW33" si="79">IF(AV25*14=0,"",AV25*14)</f>
        <v/>
      </c>
      <c r="AX25" s="55"/>
      <c r="AY25" s="55"/>
      <c r="AZ25" s="7">
        <f t="shared" ref="AZ25" si="80">IF(D25+J25+P25+V25+AB25+AH25+AN25+AT25=0,"",D25+J25+P25+V25+AB25+AH25+AN25+AT25)</f>
        <v>2</v>
      </c>
      <c r="BA25" s="6">
        <f t="shared" ref="BA25" si="81">IF((D25+J25+P25+V25+AB25+AH25+AN25+AT25)*14=0,"",(D25+J25+P25+V25+AB25+AH25+AN25+AT25)*14)</f>
        <v>28</v>
      </c>
      <c r="BB25" s="8">
        <f t="shared" ref="BB25" si="82">IF(F25+L25+R25+X25+AD25+AJ25+AP25+AV25=0,"",F25+L25+R25+X25+AD25+AJ25+AP25+AV25)</f>
        <v>3</v>
      </c>
      <c r="BC25" s="6">
        <f t="shared" ref="BC25" si="83">IF((L25+F25+R25+X25+AD25+AJ25+AP25+AV25)*14=0,"",(L25+F25+R25+X25+AD25+AJ25+AP25+AV25)*14)</f>
        <v>42</v>
      </c>
      <c r="BD25" s="8">
        <f t="shared" ref="BD25" si="84">IF(N25+H25+T25+Z25+AF25+AL25+AR25+AX25=0,"",N25+H25+T25+Z25+AF25+AL25+AR25+AX25)</f>
        <v>6</v>
      </c>
      <c r="BE25" s="179">
        <f t="shared" ref="BE25" si="85">IF(D25+F25+L25+J25+P25+R25+V25+X25+AB25+AD25+AH25+AJ25+AN25+AP25+AT25+AV25=0,"",D25+F25+L25+J25+P25+R25+V25+X25+AB25+AD25+AH25+AJ25+AN25+AP25+AT25+AV25)</f>
        <v>5</v>
      </c>
      <c r="BF25" s="346" t="s">
        <v>124</v>
      </c>
      <c r="BG25" s="238" t="s">
        <v>130</v>
      </c>
    </row>
    <row r="26" spans="1:59" s="265" customFormat="1" x14ac:dyDescent="0.25">
      <c r="A26" s="50" t="s">
        <v>407</v>
      </c>
      <c r="B26" s="51" t="s">
        <v>31</v>
      </c>
      <c r="C26" s="244" t="s">
        <v>260</v>
      </c>
      <c r="D26" s="102"/>
      <c r="E26" s="6" t="str">
        <f t="shared" si="0"/>
        <v/>
      </c>
      <c r="F26" s="102"/>
      <c r="G26" s="6" t="str">
        <f t="shared" si="1"/>
        <v/>
      </c>
      <c r="H26" s="102"/>
      <c r="I26" s="103"/>
      <c r="J26" s="56"/>
      <c r="K26" s="6" t="str">
        <f t="shared" si="2"/>
        <v/>
      </c>
      <c r="L26" s="55"/>
      <c r="M26" s="6" t="str">
        <f t="shared" si="3"/>
        <v/>
      </c>
      <c r="N26" s="55"/>
      <c r="O26" s="59"/>
      <c r="P26" s="55"/>
      <c r="Q26" s="6" t="str">
        <f t="shared" si="4"/>
        <v/>
      </c>
      <c r="R26" s="55"/>
      <c r="S26" s="6" t="str">
        <f t="shared" si="5"/>
        <v/>
      </c>
      <c r="T26" s="55"/>
      <c r="U26" s="58"/>
      <c r="V26" s="56"/>
      <c r="W26" s="6" t="str">
        <f t="shared" si="6"/>
        <v/>
      </c>
      <c r="X26" s="55"/>
      <c r="Y26" s="6" t="str">
        <f t="shared" si="7"/>
        <v/>
      </c>
      <c r="Z26" s="55"/>
      <c r="AA26" s="59"/>
      <c r="AB26" s="102"/>
      <c r="AC26" s="6" t="str">
        <f t="shared" si="8"/>
        <v/>
      </c>
      <c r="AD26" s="102"/>
      <c r="AE26" s="6" t="str">
        <f t="shared" si="9"/>
        <v/>
      </c>
      <c r="AF26" s="102"/>
      <c r="AG26" s="103"/>
      <c r="AH26" s="56"/>
      <c r="AI26" s="6" t="str">
        <f t="shared" si="54"/>
        <v/>
      </c>
      <c r="AJ26" s="55"/>
      <c r="AK26" s="6" t="str">
        <f t="shared" si="55"/>
        <v/>
      </c>
      <c r="AL26" s="55"/>
      <c r="AM26" s="59"/>
      <c r="AN26" s="56">
        <v>1</v>
      </c>
      <c r="AO26" s="6">
        <f t="shared" si="12"/>
        <v>14</v>
      </c>
      <c r="AP26" s="57">
        <v>2</v>
      </c>
      <c r="AQ26" s="6">
        <f t="shared" si="13"/>
        <v>28</v>
      </c>
      <c r="AR26" s="302">
        <v>3</v>
      </c>
      <c r="AS26" s="60" t="s">
        <v>72</v>
      </c>
      <c r="AT26" s="55"/>
      <c r="AU26" s="6" t="str">
        <f t="shared" si="78"/>
        <v/>
      </c>
      <c r="AV26" s="55"/>
      <c r="AW26" s="6" t="str">
        <f t="shared" si="79"/>
        <v/>
      </c>
      <c r="AX26" s="55"/>
      <c r="AY26" s="55"/>
      <c r="AZ26" s="229">
        <f t="shared" si="16"/>
        <v>1</v>
      </c>
      <c r="BA26" s="6">
        <f t="shared" si="17"/>
        <v>14</v>
      </c>
      <c r="BB26" s="230">
        <f t="shared" si="18"/>
        <v>2</v>
      </c>
      <c r="BC26" s="6">
        <f t="shared" si="19"/>
        <v>28</v>
      </c>
      <c r="BD26" s="230">
        <f t="shared" si="20"/>
        <v>3</v>
      </c>
      <c r="BE26" s="179">
        <f t="shared" si="21"/>
        <v>3</v>
      </c>
      <c r="BF26" s="344" t="s">
        <v>124</v>
      </c>
      <c r="BG26" s="238" t="s">
        <v>131</v>
      </c>
    </row>
    <row r="27" spans="1:59" s="265" customFormat="1" x14ac:dyDescent="0.25">
      <c r="A27" s="50" t="s">
        <v>411</v>
      </c>
      <c r="B27" s="51" t="s">
        <v>31</v>
      </c>
      <c r="C27" s="244" t="s">
        <v>398</v>
      </c>
      <c r="D27" s="102"/>
      <c r="E27" s="6"/>
      <c r="F27" s="102"/>
      <c r="G27" s="6"/>
      <c r="H27" s="102"/>
      <c r="I27" s="103"/>
      <c r="J27" s="56"/>
      <c r="K27" s="6"/>
      <c r="L27" s="55"/>
      <c r="M27" s="6"/>
      <c r="N27" s="55"/>
      <c r="O27" s="59"/>
      <c r="P27" s="55"/>
      <c r="Q27" s="6"/>
      <c r="R27" s="55"/>
      <c r="S27" s="6"/>
      <c r="T27" s="55"/>
      <c r="U27" s="58"/>
      <c r="V27" s="56"/>
      <c r="W27" s="6"/>
      <c r="X27" s="55"/>
      <c r="Y27" s="6"/>
      <c r="Z27" s="55"/>
      <c r="AA27" s="59"/>
      <c r="AB27" s="102"/>
      <c r="AC27" s="6"/>
      <c r="AD27" s="102"/>
      <c r="AE27" s="6"/>
      <c r="AF27" s="102"/>
      <c r="AG27" s="103"/>
      <c r="AH27" s="56"/>
      <c r="AI27" s="6"/>
      <c r="AJ27" s="55"/>
      <c r="AK27" s="6"/>
      <c r="AL27" s="55"/>
      <c r="AM27" s="59"/>
      <c r="AN27" s="56"/>
      <c r="AO27" s="6"/>
      <c r="AP27" s="57"/>
      <c r="AQ27" s="6"/>
      <c r="AR27" s="302"/>
      <c r="AS27" s="60"/>
      <c r="AT27" s="55"/>
      <c r="AU27" s="6" t="str">
        <f t="shared" si="78"/>
        <v/>
      </c>
      <c r="AV27" s="55">
        <v>38</v>
      </c>
      <c r="AW27" s="6">
        <f t="shared" si="79"/>
        <v>532</v>
      </c>
      <c r="AX27" s="55">
        <v>17</v>
      </c>
      <c r="AY27" s="55" t="s">
        <v>81</v>
      </c>
      <c r="AZ27" s="229" t="str">
        <f t="shared" si="16"/>
        <v/>
      </c>
      <c r="BA27" s="6" t="str">
        <f t="shared" si="17"/>
        <v/>
      </c>
      <c r="BB27" s="230">
        <f t="shared" si="18"/>
        <v>38</v>
      </c>
      <c r="BC27" s="6">
        <f t="shared" si="19"/>
        <v>532</v>
      </c>
      <c r="BD27" s="230">
        <f t="shared" si="20"/>
        <v>17</v>
      </c>
      <c r="BE27" s="179">
        <f t="shared" si="21"/>
        <v>38</v>
      </c>
      <c r="BF27" s="344" t="s">
        <v>124</v>
      </c>
      <c r="BG27" s="238" t="s">
        <v>132</v>
      </c>
    </row>
    <row r="28" spans="1:59" s="265" customFormat="1" ht="15.75" customHeight="1" x14ac:dyDescent="0.25">
      <c r="A28" s="50"/>
      <c r="B28" s="51" t="s">
        <v>31</v>
      </c>
      <c r="C28" s="244" t="s">
        <v>29</v>
      </c>
      <c r="D28" s="102"/>
      <c r="E28" s="6" t="str">
        <f t="shared" si="0"/>
        <v/>
      </c>
      <c r="F28" s="102"/>
      <c r="G28" s="6" t="str">
        <f t="shared" si="1"/>
        <v/>
      </c>
      <c r="H28" s="102"/>
      <c r="I28" s="103"/>
      <c r="J28" s="56"/>
      <c r="K28" s="6" t="str">
        <f t="shared" si="2"/>
        <v/>
      </c>
      <c r="L28" s="55"/>
      <c r="M28" s="6" t="str">
        <f t="shared" si="3"/>
        <v/>
      </c>
      <c r="N28" s="55"/>
      <c r="O28" s="59"/>
      <c r="P28" s="55"/>
      <c r="Q28" s="6" t="str">
        <f t="shared" si="4"/>
        <v/>
      </c>
      <c r="R28" s="55"/>
      <c r="S28" s="6" t="str">
        <f t="shared" si="5"/>
        <v/>
      </c>
      <c r="T28" s="55"/>
      <c r="U28" s="58"/>
      <c r="V28" s="56"/>
      <c r="W28" s="6" t="str">
        <f t="shared" si="6"/>
        <v/>
      </c>
      <c r="X28" s="55"/>
      <c r="Y28" s="6" t="str">
        <f t="shared" si="7"/>
        <v/>
      </c>
      <c r="Z28" s="55"/>
      <c r="AA28" s="59"/>
      <c r="AB28" s="102">
        <v>1</v>
      </c>
      <c r="AC28" s="6">
        <f t="shared" si="8"/>
        <v>14</v>
      </c>
      <c r="AD28" s="102">
        <v>1</v>
      </c>
      <c r="AE28" s="6">
        <f t="shared" si="9"/>
        <v>14</v>
      </c>
      <c r="AF28" s="102">
        <v>2</v>
      </c>
      <c r="AG28" s="103" t="s">
        <v>72</v>
      </c>
      <c r="AH28" s="56"/>
      <c r="AI28" s="6" t="str">
        <f t="shared" si="54"/>
        <v/>
      </c>
      <c r="AJ28" s="55"/>
      <c r="AK28" s="6" t="str">
        <f t="shared" si="55"/>
        <v/>
      </c>
      <c r="AL28" s="55"/>
      <c r="AM28" s="59"/>
      <c r="AN28" s="298"/>
      <c r="AO28" s="6" t="str">
        <f t="shared" si="12"/>
        <v/>
      </c>
      <c r="AP28" s="302"/>
      <c r="AQ28" s="6" t="str">
        <f t="shared" si="13"/>
        <v/>
      </c>
      <c r="AR28" s="302"/>
      <c r="AS28" s="303"/>
      <c r="AT28" s="55"/>
      <c r="AU28" s="6" t="str">
        <f t="shared" si="78"/>
        <v/>
      </c>
      <c r="AV28" s="55"/>
      <c r="AW28" s="6" t="str">
        <f t="shared" si="79"/>
        <v/>
      </c>
      <c r="AX28" s="55"/>
      <c r="AY28" s="55"/>
      <c r="AZ28" s="229">
        <f t="shared" si="16"/>
        <v>1</v>
      </c>
      <c r="BA28" s="6">
        <f t="shared" si="17"/>
        <v>14</v>
      </c>
      <c r="BB28" s="230">
        <f t="shared" si="18"/>
        <v>1</v>
      </c>
      <c r="BC28" s="6">
        <f t="shared" si="19"/>
        <v>14</v>
      </c>
      <c r="BD28" s="230">
        <f t="shared" si="20"/>
        <v>2</v>
      </c>
      <c r="BE28" s="179">
        <f t="shared" si="21"/>
        <v>2</v>
      </c>
      <c r="BF28" s="343"/>
      <c r="BG28" s="281"/>
    </row>
    <row r="29" spans="1:59" s="265" customFormat="1" ht="15.75" customHeight="1" x14ac:dyDescent="0.25">
      <c r="A29" s="50"/>
      <c r="B29" s="51" t="s">
        <v>31</v>
      </c>
      <c r="C29" s="244" t="s">
        <v>30</v>
      </c>
      <c r="D29" s="102"/>
      <c r="E29" s="6"/>
      <c r="F29" s="102"/>
      <c r="G29" s="6"/>
      <c r="H29" s="102"/>
      <c r="I29" s="103"/>
      <c r="J29" s="56"/>
      <c r="K29" s="6"/>
      <c r="L29" s="55"/>
      <c r="M29" s="6"/>
      <c r="N29" s="55"/>
      <c r="O29" s="59"/>
      <c r="P29" s="55"/>
      <c r="Q29" s="6"/>
      <c r="R29" s="55"/>
      <c r="S29" s="6"/>
      <c r="T29" s="55"/>
      <c r="U29" s="58"/>
      <c r="V29" s="56"/>
      <c r="W29" s="6"/>
      <c r="X29" s="55"/>
      <c r="Y29" s="6"/>
      <c r="Z29" s="55"/>
      <c r="AA29" s="59"/>
      <c r="AB29" s="56"/>
      <c r="AC29" s="6" t="str">
        <f t="shared" si="8"/>
        <v/>
      </c>
      <c r="AD29" s="55"/>
      <c r="AE29" s="6" t="str">
        <f t="shared" si="9"/>
        <v/>
      </c>
      <c r="AF29" s="55"/>
      <c r="AG29" s="59"/>
      <c r="AH29" s="56">
        <v>1</v>
      </c>
      <c r="AI29" s="6">
        <f t="shared" si="54"/>
        <v>14</v>
      </c>
      <c r="AJ29" s="55">
        <v>1</v>
      </c>
      <c r="AK29" s="6">
        <f t="shared" si="55"/>
        <v>14</v>
      </c>
      <c r="AL29" s="55">
        <v>2</v>
      </c>
      <c r="AM29" s="59" t="s">
        <v>72</v>
      </c>
      <c r="AN29" s="56"/>
      <c r="AO29" s="6" t="str">
        <f t="shared" si="12"/>
        <v/>
      </c>
      <c r="AP29" s="57"/>
      <c r="AQ29" s="6" t="str">
        <f t="shared" si="13"/>
        <v/>
      </c>
      <c r="AR29" s="57"/>
      <c r="AS29" s="60"/>
      <c r="AT29" s="55"/>
      <c r="AU29" s="6" t="str">
        <f t="shared" si="78"/>
        <v/>
      </c>
      <c r="AV29" s="55"/>
      <c r="AW29" s="6" t="str">
        <f t="shared" si="79"/>
        <v/>
      </c>
      <c r="AX29" s="55"/>
      <c r="AY29" s="273"/>
      <c r="AZ29" s="7">
        <f t="shared" si="16"/>
        <v>1</v>
      </c>
      <c r="BA29" s="6">
        <f t="shared" si="17"/>
        <v>14</v>
      </c>
      <c r="BB29" s="8">
        <f t="shared" si="18"/>
        <v>1</v>
      </c>
      <c r="BC29" s="6">
        <f t="shared" si="19"/>
        <v>14</v>
      </c>
      <c r="BD29" s="230">
        <f t="shared" si="20"/>
        <v>2</v>
      </c>
      <c r="BE29" s="179">
        <f t="shared" si="21"/>
        <v>2</v>
      </c>
      <c r="BF29" s="343"/>
      <c r="BG29" s="238"/>
    </row>
    <row r="30" spans="1:59" s="265" customFormat="1" ht="15.75" customHeight="1" x14ac:dyDescent="0.25">
      <c r="A30" s="50"/>
      <c r="B30" s="51" t="s">
        <v>31</v>
      </c>
      <c r="C30" s="244" t="s">
        <v>88</v>
      </c>
      <c r="D30" s="102"/>
      <c r="E30" s="6"/>
      <c r="F30" s="102"/>
      <c r="G30" s="6"/>
      <c r="H30" s="102"/>
      <c r="I30" s="103"/>
      <c r="J30" s="56"/>
      <c r="K30" s="6"/>
      <c r="L30" s="55"/>
      <c r="M30" s="6"/>
      <c r="N30" s="55"/>
      <c r="O30" s="59"/>
      <c r="P30" s="55"/>
      <c r="Q30" s="6"/>
      <c r="R30" s="55"/>
      <c r="S30" s="6"/>
      <c r="T30" s="55"/>
      <c r="U30" s="58"/>
      <c r="V30" s="56"/>
      <c r="W30" s="6"/>
      <c r="X30" s="55"/>
      <c r="Y30" s="6"/>
      <c r="Z30" s="55"/>
      <c r="AA30" s="59"/>
      <c r="AB30" s="55"/>
      <c r="AC30" s="6"/>
      <c r="AD30" s="55"/>
      <c r="AE30" s="6"/>
      <c r="AF30" s="55"/>
      <c r="AG30" s="58"/>
      <c r="AH30" s="56">
        <v>1</v>
      </c>
      <c r="AI30" s="6">
        <f t="shared" si="54"/>
        <v>14</v>
      </c>
      <c r="AJ30" s="55">
        <v>1</v>
      </c>
      <c r="AK30" s="6">
        <f t="shared" si="55"/>
        <v>14</v>
      </c>
      <c r="AL30" s="55">
        <v>2</v>
      </c>
      <c r="AM30" s="59" t="s">
        <v>72</v>
      </c>
      <c r="AN30" s="56"/>
      <c r="AO30" s="6" t="str">
        <f t="shared" si="12"/>
        <v/>
      </c>
      <c r="AP30" s="55"/>
      <c r="AQ30" s="6" t="str">
        <f t="shared" si="13"/>
        <v/>
      </c>
      <c r="AR30" s="55"/>
      <c r="AS30" s="59"/>
      <c r="AT30" s="55"/>
      <c r="AU30" s="6" t="str">
        <f t="shared" si="78"/>
        <v/>
      </c>
      <c r="AV30" s="55"/>
      <c r="AW30" s="6" t="str">
        <f t="shared" si="79"/>
        <v/>
      </c>
      <c r="AX30" s="55"/>
      <c r="AY30" s="273"/>
      <c r="AZ30" s="7">
        <f t="shared" si="16"/>
        <v>1</v>
      </c>
      <c r="BA30" s="6">
        <f t="shared" si="17"/>
        <v>14</v>
      </c>
      <c r="BB30" s="8">
        <f t="shared" si="18"/>
        <v>1</v>
      </c>
      <c r="BC30" s="6">
        <f t="shared" si="19"/>
        <v>14</v>
      </c>
      <c r="BD30" s="8">
        <f t="shared" si="20"/>
        <v>2</v>
      </c>
      <c r="BE30" s="179">
        <f t="shared" si="21"/>
        <v>2</v>
      </c>
      <c r="BF30" s="343"/>
      <c r="BG30" s="238"/>
    </row>
    <row r="31" spans="1:59" s="265" customFormat="1" ht="15.75" customHeight="1" x14ac:dyDescent="0.25">
      <c r="A31" s="50"/>
      <c r="B31" s="51" t="s">
        <v>31</v>
      </c>
      <c r="C31" s="244" t="s">
        <v>237</v>
      </c>
      <c r="D31" s="102"/>
      <c r="E31" s="6"/>
      <c r="F31" s="102"/>
      <c r="G31" s="6"/>
      <c r="H31" s="102"/>
      <c r="I31" s="103"/>
      <c r="J31" s="56"/>
      <c r="K31" s="6"/>
      <c r="L31" s="55"/>
      <c r="M31" s="6"/>
      <c r="N31" s="55"/>
      <c r="O31" s="59"/>
      <c r="P31" s="55"/>
      <c r="Q31" s="6"/>
      <c r="R31" s="55"/>
      <c r="S31" s="6"/>
      <c r="T31" s="55"/>
      <c r="U31" s="58"/>
      <c r="V31" s="56"/>
      <c r="W31" s="6"/>
      <c r="X31" s="55"/>
      <c r="Y31" s="6"/>
      <c r="Z31" s="55"/>
      <c r="AA31" s="59"/>
      <c r="AB31" s="55"/>
      <c r="AC31" s="6"/>
      <c r="AD31" s="55"/>
      <c r="AE31" s="6"/>
      <c r="AF31" s="55"/>
      <c r="AG31" s="58"/>
      <c r="AH31" s="56"/>
      <c r="AI31" s="6" t="str">
        <f t="shared" si="54"/>
        <v/>
      </c>
      <c r="AJ31" s="55"/>
      <c r="AK31" s="6" t="str">
        <f t="shared" si="55"/>
        <v/>
      </c>
      <c r="AL31" s="55"/>
      <c r="AM31" s="59"/>
      <c r="AN31" s="56">
        <v>1</v>
      </c>
      <c r="AO31" s="6">
        <f t="shared" si="12"/>
        <v>14</v>
      </c>
      <c r="AP31" s="55">
        <v>1</v>
      </c>
      <c r="AQ31" s="6">
        <f t="shared" si="13"/>
        <v>14</v>
      </c>
      <c r="AR31" s="55">
        <v>2</v>
      </c>
      <c r="AS31" s="59" t="s">
        <v>72</v>
      </c>
      <c r="AT31" s="55"/>
      <c r="AU31" s="6" t="str">
        <f t="shared" si="78"/>
        <v/>
      </c>
      <c r="AV31" s="55"/>
      <c r="AW31" s="6" t="str">
        <f t="shared" si="79"/>
        <v/>
      </c>
      <c r="AX31" s="55"/>
      <c r="AY31" s="273"/>
      <c r="AZ31" s="7">
        <f t="shared" si="16"/>
        <v>1</v>
      </c>
      <c r="BA31" s="6">
        <f t="shared" si="17"/>
        <v>14</v>
      </c>
      <c r="BB31" s="8">
        <f t="shared" si="18"/>
        <v>1</v>
      </c>
      <c r="BC31" s="6">
        <f t="shared" si="19"/>
        <v>14</v>
      </c>
      <c r="BD31" s="8">
        <f t="shared" si="20"/>
        <v>2</v>
      </c>
      <c r="BE31" s="179">
        <f t="shared" si="21"/>
        <v>2</v>
      </c>
      <c r="BF31" s="343"/>
      <c r="BG31" s="238"/>
    </row>
    <row r="32" spans="1:59" s="265" customFormat="1" ht="15.75" customHeight="1" x14ac:dyDescent="0.25">
      <c r="A32" s="50"/>
      <c r="B32" s="51" t="s">
        <v>31</v>
      </c>
      <c r="C32" s="244" t="s">
        <v>335</v>
      </c>
      <c r="D32" s="102"/>
      <c r="E32" s="6"/>
      <c r="F32" s="102"/>
      <c r="G32" s="6"/>
      <c r="H32" s="102"/>
      <c r="I32" s="103"/>
      <c r="J32" s="56"/>
      <c r="K32" s="6"/>
      <c r="L32" s="55"/>
      <c r="M32" s="6"/>
      <c r="N32" s="55"/>
      <c r="O32" s="59"/>
      <c r="P32" s="55"/>
      <c r="Q32" s="6"/>
      <c r="R32" s="55"/>
      <c r="S32" s="6"/>
      <c r="T32" s="55"/>
      <c r="U32" s="58"/>
      <c r="V32" s="56"/>
      <c r="W32" s="6"/>
      <c r="X32" s="55"/>
      <c r="Y32" s="6"/>
      <c r="Z32" s="55"/>
      <c r="AA32" s="59"/>
      <c r="AB32" s="55"/>
      <c r="AC32" s="6"/>
      <c r="AD32" s="55"/>
      <c r="AE32" s="6"/>
      <c r="AF32" s="55"/>
      <c r="AG32" s="58"/>
      <c r="AH32" s="56"/>
      <c r="AI32" s="6" t="str">
        <f t="shared" si="54"/>
        <v/>
      </c>
      <c r="AJ32" s="55"/>
      <c r="AK32" s="6" t="str">
        <f t="shared" si="55"/>
        <v/>
      </c>
      <c r="AL32" s="55"/>
      <c r="AM32" s="59"/>
      <c r="AN32" s="56">
        <v>1</v>
      </c>
      <c r="AO32" s="6">
        <f t="shared" si="12"/>
        <v>14</v>
      </c>
      <c r="AP32" s="55">
        <v>1</v>
      </c>
      <c r="AQ32" s="6">
        <f t="shared" si="13"/>
        <v>14</v>
      </c>
      <c r="AR32" s="55">
        <v>2</v>
      </c>
      <c r="AS32" s="59" t="s">
        <v>72</v>
      </c>
      <c r="AT32" s="55"/>
      <c r="AU32" s="6" t="str">
        <f t="shared" si="78"/>
        <v/>
      </c>
      <c r="AV32" s="55"/>
      <c r="AW32" s="6" t="str">
        <f t="shared" si="79"/>
        <v/>
      </c>
      <c r="AX32" s="55"/>
      <c r="AY32" s="286"/>
      <c r="AZ32" s="7">
        <f t="shared" si="16"/>
        <v>1</v>
      </c>
      <c r="BA32" s="6">
        <f t="shared" si="17"/>
        <v>14</v>
      </c>
      <c r="BB32" s="8">
        <f t="shared" si="18"/>
        <v>1</v>
      </c>
      <c r="BC32" s="6">
        <f t="shared" si="19"/>
        <v>14</v>
      </c>
      <c r="BD32" s="8">
        <f t="shared" si="20"/>
        <v>2</v>
      </c>
      <c r="BE32" s="179">
        <f t="shared" si="21"/>
        <v>2</v>
      </c>
      <c r="BF32" s="343"/>
      <c r="BG32" s="238"/>
    </row>
    <row r="33" spans="1:59" s="265" customFormat="1" ht="15.75" customHeight="1" x14ac:dyDescent="0.25">
      <c r="A33" s="50"/>
      <c r="B33" s="51" t="s">
        <v>31</v>
      </c>
      <c r="C33" s="300"/>
      <c r="D33" s="102"/>
      <c r="E33" s="6" t="str">
        <f t="shared" ref="E33" si="86">IF(D33*14=0,"",D33*14)</f>
        <v/>
      </c>
      <c r="F33" s="102"/>
      <c r="G33" s="6" t="str">
        <f t="shared" ref="G33" si="87">IF(F33*14=0,"",F33*14)</f>
        <v/>
      </c>
      <c r="H33" s="102"/>
      <c r="I33" s="103"/>
      <c r="J33" s="56"/>
      <c r="K33" s="6" t="str">
        <f t="shared" ref="K33" si="88">IF(J33*14=0,"",J33*14)</f>
        <v/>
      </c>
      <c r="L33" s="55"/>
      <c r="M33" s="6" t="str">
        <f t="shared" ref="M33" si="89">IF(L33*14=0,"",L33*14)</f>
        <v/>
      </c>
      <c r="N33" s="55"/>
      <c r="O33" s="59"/>
      <c r="P33" s="55"/>
      <c r="Q33" s="6" t="str">
        <f t="shared" ref="Q33" si="90">IF(P33*14=0,"",P33*14)</f>
        <v/>
      </c>
      <c r="R33" s="55"/>
      <c r="S33" s="6" t="str">
        <f t="shared" ref="S33" si="91">IF(R33*14=0,"",R33*14)</f>
        <v/>
      </c>
      <c r="T33" s="55"/>
      <c r="U33" s="58"/>
      <c r="V33" s="56"/>
      <c r="W33" s="6" t="str">
        <f t="shared" ref="W33" si="92">IF(V33*14=0,"",V33*14)</f>
        <v/>
      </c>
      <c r="X33" s="55"/>
      <c r="Y33" s="6" t="str">
        <f t="shared" ref="Y33" si="93">IF(X33*14=0,"",X33*14)</f>
        <v/>
      </c>
      <c r="Z33" s="55"/>
      <c r="AA33" s="59"/>
      <c r="AB33" s="55"/>
      <c r="AC33" s="6" t="str">
        <f t="shared" ref="AC33" si="94">IF(AB33*14=0,"",AB33*14)</f>
        <v/>
      </c>
      <c r="AD33" s="55"/>
      <c r="AE33" s="6" t="str">
        <f t="shared" ref="AE33" si="95">IF(AD33*14=0,"",AD33*14)</f>
        <v/>
      </c>
      <c r="AF33" s="55"/>
      <c r="AG33" s="58"/>
      <c r="AH33" s="56"/>
      <c r="AI33" s="6" t="str">
        <f t="shared" si="54"/>
        <v/>
      </c>
      <c r="AJ33" s="55"/>
      <c r="AK33" s="6" t="str">
        <f t="shared" si="55"/>
        <v/>
      </c>
      <c r="AL33" s="55"/>
      <c r="AM33" s="59"/>
      <c r="AN33" s="331"/>
      <c r="AO33" s="6" t="str">
        <f t="shared" si="12"/>
        <v/>
      </c>
      <c r="AP33" s="336"/>
      <c r="AQ33" s="6" t="str">
        <f t="shared" si="13"/>
        <v/>
      </c>
      <c r="AR33" s="336"/>
      <c r="AS33" s="337"/>
      <c r="AT33" s="273"/>
      <c r="AU33" s="6" t="str">
        <f t="shared" si="78"/>
        <v/>
      </c>
      <c r="AV33" s="273"/>
      <c r="AW33" s="6" t="str">
        <f t="shared" si="79"/>
        <v/>
      </c>
      <c r="AX33" s="273"/>
      <c r="AY33" s="286"/>
      <c r="AZ33" s="7" t="str">
        <f t="shared" si="16"/>
        <v/>
      </c>
      <c r="BA33" s="6" t="str">
        <f t="shared" si="17"/>
        <v/>
      </c>
      <c r="BB33" s="8" t="str">
        <f t="shared" si="18"/>
        <v/>
      </c>
      <c r="BC33" s="6" t="str">
        <f t="shared" si="19"/>
        <v/>
      </c>
      <c r="BD33" s="8" t="str">
        <f t="shared" si="20"/>
        <v/>
      </c>
      <c r="BE33" s="179" t="str">
        <f t="shared" si="21"/>
        <v/>
      </c>
      <c r="BF33" s="343"/>
      <c r="BG33" s="238"/>
    </row>
    <row r="34" spans="1:59" s="121" customFormat="1" ht="15.75" customHeight="1" thickBot="1" x14ac:dyDescent="0.35">
      <c r="A34" s="183"/>
      <c r="B34" s="11"/>
      <c r="C34" s="173" t="s">
        <v>51</v>
      </c>
      <c r="D34" s="132">
        <f>SUM(D12:D33)</f>
        <v>0</v>
      </c>
      <c r="E34" s="132">
        <f>SUM(E12:E33)</f>
        <v>0</v>
      </c>
      <c r="F34" s="132">
        <f>SUM(F12:F33)</f>
        <v>0</v>
      </c>
      <c r="G34" s="132">
        <f>SUM(G12:G33)</f>
        <v>0</v>
      </c>
      <c r="H34" s="132">
        <f>SUM(H12:H33)</f>
        <v>0</v>
      </c>
      <c r="I34" s="190" t="s">
        <v>17</v>
      </c>
      <c r="J34" s="132">
        <f>SUM(J12:J33)</f>
        <v>0</v>
      </c>
      <c r="K34" s="132">
        <f>SUM(K12:K33)</f>
        <v>0</v>
      </c>
      <c r="L34" s="132">
        <f>SUM(L12:L33)</f>
        <v>0</v>
      </c>
      <c r="M34" s="132">
        <f>SUM(M12:M33)</f>
        <v>0</v>
      </c>
      <c r="N34" s="132">
        <f>SUM(N12:N33)</f>
        <v>0</v>
      </c>
      <c r="O34" s="190" t="s">
        <v>17</v>
      </c>
      <c r="P34" s="132">
        <f>SUM(P12:P33)</f>
        <v>0</v>
      </c>
      <c r="Q34" s="132">
        <f>SUM(Q12:Q33)</f>
        <v>0</v>
      </c>
      <c r="R34" s="132">
        <f>SUM(R12:R33)</f>
        <v>0</v>
      </c>
      <c r="S34" s="132">
        <f>SUM(S12:S33)</f>
        <v>0</v>
      </c>
      <c r="T34" s="132">
        <f>SUM(T12:T33)</f>
        <v>0</v>
      </c>
      <c r="U34" s="190" t="s">
        <v>17</v>
      </c>
      <c r="V34" s="132">
        <f>SUM(V12:V33)</f>
        <v>0</v>
      </c>
      <c r="W34" s="132">
        <f>SUM(W12:W33)</f>
        <v>0</v>
      </c>
      <c r="X34" s="132">
        <f>SUM(X12:X33)</f>
        <v>0</v>
      </c>
      <c r="Y34" s="132">
        <f>SUM(Y12:Y33)</f>
        <v>0</v>
      </c>
      <c r="Z34" s="132">
        <f>SUM(Z12:Z33)</f>
        <v>0</v>
      </c>
      <c r="AA34" s="190" t="s">
        <v>17</v>
      </c>
      <c r="AB34" s="132">
        <f>SUM(AB12:AB33)</f>
        <v>11</v>
      </c>
      <c r="AC34" s="132">
        <f>SUM(AC12:AC33)</f>
        <v>154</v>
      </c>
      <c r="AD34" s="132">
        <f>SUM(AD12:AD33)</f>
        <v>11</v>
      </c>
      <c r="AE34" s="132">
        <f>SUM(AE12:AE33)</f>
        <v>154</v>
      </c>
      <c r="AF34" s="132">
        <f>SUM(AF12:AF33)</f>
        <v>24</v>
      </c>
      <c r="AG34" s="190" t="s">
        <v>17</v>
      </c>
      <c r="AH34" s="132">
        <f>SUM(AH12:AH33)</f>
        <v>13</v>
      </c>
      <c r="AI34" s="132">
        <f>SUM(AI12:AI33)</f>
        <v>182</v>
      </c>
      <c r="AJ34" s="132">
        <f>SUM(AJ12:AJ33)</f>
        <v>11</v>
      </c>
      <c r="AK34" s="132">
        <f>SUM(AK12:AK33)</f>
        <v>154</v>
      </c>
      <c r="AL34" s="132">
        <f>SUM(AL12:AL33)</f>
        <v>26</v>
      </c>
      <c r="AM34" s="190" t="s">
        <v>17</v>
      </c>
      <c r="AN34" s="132">
        <f>SUM(AN12:AN33)</f>
        <v>12</v>
      </c>
      <c r="AO34" s="132">
        <f>SUM(AO12:AO33)</f>
        <v>168</v>
      </c>
      <c r="AP34" s="132">
        <f>SUM(AP12:AP33)</f>
        <v>15</v>
      </c>
      <c r="AQ34" s="132">
        <f>SUM(AQ12:AQ33)</f>
        <v>210</v>
      </c>
      <c r="AR34" s="132">
        <f>SUM(AR12:AR33)</f>
        <v>29</v>
      </c>
      <c r="AS34" s="190" t="s">
        <v>17</v>
      </c>
      <c r="AT34" s="132">
        <f>SUM(AT12:AT33)</f>
        <v>0</v>
      </c>
      <c r="AU34" s="132">
        <f>SUM(AU12:AU33)</f>
        <v>0</v>
      </c>
      <c r="AV34" s="132">
        <f>SUM(AV12:AV33)</f>
        <v>38</v>
      </c>
      <c r="AW34" s="132">
        <f>SUM(AW12:AW33)</f>
        <v>532</v>
      </c>
      <c r="AX34" s="132">
        <f>SUM(AX12:AX33)</f>
        <v>17</v>
      </c>
      <c r="AY34" s="349" t="s">
        <v>17</v>
      </c>
      <c r="AZ34" s="348">
        <f t="shared" ref="AZ34:BE34" si="96">SUM(AZ12:AZ33)</f>
        <v>36</v>
      </c>
      <c r="BA34" s="132">
        <f t="shared" si="96"/>
        <v>504</v>
      </c>
      <c r="BB34" s="132">
        <f t="shared" si="96"/>
        <v>75</v>
      </c>
      <c r="BC34" s="132">
        <f t="shared" si="96"/>
        <v>1050</v>
      </c>
      <c r="BD34" s="132">
        <f t="shared" si="96"/>
        <v>96</v>
      </c>
      <c r="BE34" s="341">
        <f t="shared" si="96"/>
        <v>111</v>
      </c>
      <c r="BF34" s="343"/>
      <c r="BG34" s="281"/>
    </row>
    <row r="35" spans="1:59" s="121" customFormat="1" ht="15.75" customHeight="1" thickBot="1" x14ac:dyDescent="0.35">
      <c r="A35" s="171"/>
      <c r="B35" s="172"/>
      <c r="C35" s="119" t="s">
        <v>41</v>
      </c>
      <c r="D35" s="120">
        <f>D10+D34</f>
        <v>0</v>
      </c>
      <c r="E35" s="120">
        <f>E10+E34</f>
        <v>0</v>
      </c>
      <c r="F35" s="120">
        <f>F10+F34</f>
        <v>30</v>
      </c>
      <c r="G35" s="120">
        <f>G10+G34</f>
        <v>600</v>
      </c>
      <c r="H35" s="120">
        <f>H10+H34</f>
        <v>27</v>
      </c>
      <c r="I35" s="191" t="s">
        <v>17</v>
      </c>
      <c r="J35" s="120">
        <f>J10+J34</f>
        <v>16</v>
      </c>
      <c r="K35" s="120">
        <f>K10+K34</f>
        <v>224</v>
      </c>
      <c r="L35" s="120">
        <f>L10+L34</f>
        <v>17</v>
      </c>
      <c r="M35" s="120">
        <f>M10+M34</f>
        <v>238</v>
      </c>
      <c r="N35" s="120">
        <f>N10+N34</f>
        <v>27</v>
      </c>
      <c r="O35" s="191" t="s">
        <v>17</v>
      </c>
      <c r="P35" s="120">
        <f>P10+P34</f>
        <v>10</v>
      </c>
      <c r="Q35" s="120">
        <f>Q10+Q34</f>
        <v>140</v>
      </c>
      <c r="R35" s="120">
        <f>R10+R34</f>
        <v>21</v>
      </c>
      <c r="S35" s="120">
        <f>S10+S34</f>
        <v>304</v>
      </c>
      <c r="T35" s="120">
        <f>T10+T34</f>
        <v>31</v>
      </c>
      <c r="U35" s="191" t="s">
        <v>17</v>
      </c>
      <c r="V35" s="120">
        <f>V10+V34</f>
        <v>14</v>
      </c>
      <c r="W35" s="120">
        <f>W10+W34</f>
        <v>196</v>
      </c>
      <c r="X35" s="120">
        <f>X10+X34</f>
        <v>18</v>
      </c>
      <c r="Y35" s="120">
        <f>Y10+Y34</f>
        <v>252</v>
      </c>
      <c r="Z35" s="120">
        <f>Z10+Z34</f>
        <v>33</v>
      </c>
      <c r="AA35" s="191" t="s">
        <v>17</v>
      </c>
      <c r="AB35" s="120">
        <f>AB10+AB34</f>
        <v>14</v>
      </c>
      <c r="AC35" s="120">
        <f>AC10+AC34</f>
        <v>196</v>
      </c>
      <c r="AD35" s="120">
        <f>AD10+AD34</f>
        <v>17</v>
      </c>
      <c r="AE35" s="120">
        <f>AE10+AE34</f>
        <v>238</v>
      </c>
      <c r="AF35" s="120">
        <f>AF10+AF34</f>
        <v>32</v>
      </c>
      <c r="AG35" s="191" t="s">
        <v>17</v>
      </c>
      <c r="AH35" s="120">
        <f>AH10+AH34</f>
        <v>15</v>
      </c>
      <c r="AI35" s="120">
        <f>AI10+AI34</f>
        <v>210</v>
      </c>
      <c r="AJ35" s="120">
        <f>AJ10+AJ34</f>
        <v>15</v>
      </c>
      <c r="AK35" s="120">
        <f>AK10+AK34</f>
        <v>210</v>
      </c>
      <c r="AL35" s="120">
        <f>AL10+AL34</f>
        <v>32</v>
      </c>
      <c r="AM35" s="191" t="s">
        <v>17</v>
      </c>
      <c r="AN35" s="120">
        <f>AN10+AN34</f>
        <v>12</v>
      </c>
      <c r="AO35" s="120">
        <f>AO10+AO34</f>
        <v>168</v>
      </c>
      <c r="AP35" s="120">
        <f>AP10+AP34</f>
        <v>17</v>
      </c>
      <c r="AQ35" s="120">
        <f>AQ10+AQ34</f>
        <v>238</v>
      </c>
      <c r="AR35" s="120">
        <f>AR10+AR34</f>
        <v>31</v>
      </c>
      <c r="AS35" s="191" t="s">
        <v>17</v>
      </c>
      <c r="AT35" s="120">
        <f>AT10+AT34</f>
        <v>0</v>
      </c>
      <c r="AU35" s="120">
        <f>AU10+AU34</f>
        <v>0</v>
      </c>
      <c r="AV35" s="120">
        <f>AV10+AV34</f>
        <v>40</v>
      </c>
      <c r="AW35" s="120">
        <f>AW10+AW34</f>
        <v>560</v>
      </c>
      <c r="AX35" s="120">
        <f>AX10+AX34</f>
        <v>27</v>
      </c>
      <c r="AY35" s="191" t="s">
        <v>17</v>
      </c>
      <c r="AZ35" s="133">
        <f t="shared" ref="AZ35:BE35" si="97">AZ10+AZ34</f>
        <v>81</v>
      </c>
      <c r="BA35" s="133">
        <f t="shared" si="97"/>
        <v>1134</v>
      </c>
      <c r="BB35" s="133">
        <f t="shared" si="97"/>
        <v>175</v>
      </c>
      <c r="BC35" s="133">
        <f t="shared" si="97"/>
        <v>2450</v>
      </c>
      <c r="BD35" s="133">
        <f t="shared" si="97"/>
        <v>240</v>
      </c>
      <c r="BE35" s="342">
        <f t="shared" si="97"/>
        <v>254</v>
      </c>
      <c r="BF35" s="343"/>
      <c r="BG35" s="281"/>
    </row>
    <row r="36" spans="1:59" ht="18.75" customHeight="1" x14ac:dyDescent="0.3">
      <c r="A36" s="134"/>
      <c r="B36" s="135"/>
      <c r="C36" s="136" t="s">
        <v>16</v>
      </c>
      <c r="D36" s="454"/>
      <c r="E36" s="455"/>
      <c r="F36" s="455"/>
      <c r="G36" s="455"/>
      <c r="H36" s="455"/>
      <c r="I36" s="455"/>
      <c r="J36" s="455"/>
      <c r="K36" s="455"/>
      <c r="L36" s="455"/>
      <c r="M36" s="455"/>
      <c r="N36" s="455"/>
      <c r="O36" s="455"/>
      <c r="P36" s="455"/>
      <c r="Q36" s="455"/>
      <c r="R36" s="455"/>
      <c r="S36" s="455"/>
      <c r="T36" s="455"/>
      <c r="U36" s="455"/>
      <c r="V36" s="455"/>
      <c r="W36" s="455"/>
      <c r="X36" s="455"/>
      <c r="Y36" s="455"/>
      <c r="Z36" s="455"/>
      <c r="AA36" s="455"/>
      <c r="AB36" s="456"/>
      <c r="AC36" s="457"/>
      <c r="AD36" s="457"/>
      <c r="AE36" s="457"/>
      <c r="AF36" s="457"/>
      <c r="AG36" s="457"/>
      <c r="AH36" s="457"/>
      <c r="AI36" s="457"/>
      <c r="AJ36" s="457"/>
      <c r="AK36" s="457"/>
      <c r="AL36" s="457"/>
      <c r="AM36" s="457"/>
      <c r="AN36" s="457"/>
      <c r="AO36" s="457"/>
      <c r="AP36" s="457"/>
      <c r="AQ36" s="457"/>
      <c r="AR36" s="457"/>
      <c r="AS36" s="457"/>
      <c r="AT36" s="457"/>
      <c r="AU36" s="457"/>
      <c r="AV36" s="457"/>
      <c r="AW36" s="457"/>
      <c r="AX36" s="457"/>
      <c r="AY36" s="458"/>
      <c r="AZ36" s="456"/>
      <c r="BA36" s="457"/>
      <c r="BB36" s="457"/>
      <c r="BC36" s="457"/>
      <c r="BD36" s="457"/>
      <c r="BE36" s="458"/>
      <c r="BF36" s="353"/>
      <c r="BG36" s="184"/>
    </row>
    <row r="37" spans="1:59" s="95" customFormat="1" ht="15.75" customHeight="1" x14ac:dyDescent="0.25">
      <c r="A37" s="50" t="s">
        <v>386</v>
      </c>
      <c r="B37" s="53" t="s">
        <v>15</v>
      </c>
      <c r="C37" s="52" t="s">
        <v>179</v>
      </c>
      <c r="D37" s="102"/>
      <c r="E37" s="6" t="str">
        <f t="shared" ref="E37:E39" si="98">IF(D37*14=0,"",D37*14)</f>
        <v/>
      </c>
      <c r="F37" s="102"/>
      <c r="G37" s="6" t="str">
        <f t="shared" ref="G37:G39" si="99">IF(F37*14=0,"",F37*14)</f>
        <v/>
      </c>
      <c r="H37" s="102"/>
      <c r="I37" s="103"/>
      <c r="J37" s="56"/>
      <c r="K37" s="6" t="str">
        <f t="shared" ref="K37:K39" si="100">IF(J37*14=0,"",J37*14)</f>
        <v/>
      </c>
      <c r="L37" s="55"/>
      <c r="M37" s="6" t="str">
        <f t="shared" ref="M37:M39" si="101">IF(L37*14=0,"",L37*14)</f>
        <v/>
      </c>
      <c r="N37" s="55"/>
      <c r="O37" s="59"/>
      <c r="P37" s="55"/>
      <c r="Q37" s="6" t="str">
        <f t="shared" ref="Q37:Q39" si="102">IF(P37*14=0,"",P37*14)</f>
        <v/>
      </c>
      <c r="R37" s="55"/>
      <c r="S37" s="6" t="str">
        <f t="shared" ref="S37:S39" si="103">IF(R37*14=0,"",R37*14)</f>
        <v/>
      </c>
      <c r="T37" s="55"/>
      <c r="U37" s="58"/>
      <c r="V37" s="56"/>
      <c r="W37" s="6" t="str">
        <f t="shared" ref="W37:W39" si="104">IF(V37*14=0,"",V37*14)</f>
        <v/>
      </c>
      <c r="X37" s="55"/>
      <c r="Y37" s="6" t="str">
        <f t="shared" ref="Y37:Y39" si="105">IF(X37*14=0,"",X37*14)</f>
        <v/>
      </c>
      <c r="Z37" s="55"/>
      <c r="AA37" s="59"/>
      <c r="AB37" s="55"/>
      <c r="AC37" s="6" t="str">
        <f t="shared" ref="AC37:AC39" si="106">IF(AB37*14=0,"",AB37*14)</f>
        <v/>
      </c>
      <c r="AD37" s="55"/>
      <c r="AE37" s="6" t="str">
        <f t="shared" ref="AE37:AE39" si="107">IF(AD37*14=0,"",AD37*14)</f>
        <v/>
      </c>
      <c r="AF37" s="55"/>
      <c r="AG37" s="58"/>
      <c r="AH37" s="56"/>
      <c r="AI37" s="6" t="str">
        <f t="shared" ref="AI37:AI39" si="108">IF(AH37*14=0,"",AH37*14)</f>
        <v/>
      </c>
      <c r="AJ37" s="55"/>
      <c r="AK37" s="6" t="str">
        <f t="shared" ref="AK37:AK39" si="109">IF(AJ37*14=0,"",AJ37*14)</f>
        <v/>
      </c>
      <c r="AL37" s="55"/>
      <c r="AM37" s="59"/>
      <c r="AN37" s="56"/>
      <c r="AO37" s="6" t="str">
        <f t="shared" ref="AO37:AO39" si="110">IF(AN37*14=0,"",AN37*14)</f>
        <v/>
      </c>
      <c r="AP37" s="57"/>
      <c r="AQ37" s="6" t="str">
        <f t="shared" ref="AQ37:AQ39" si="111">IF(AP37*14=0,"",AP37*14)</f>
        <v/>
      </c>
      <c r="AR37" s="57"/>
      <c r="AS37" s="60"/>
      <c r="AT37" s="55"/>
      <c r="AU37" s="6" t="str">
        <f t="shared" ref="AU37:AU39" si="112">IF(AT37*14=0,"",AT37*14)</f>
        <v/>
      </c>
      <c r="AV37" s="55"/>
      <c r="AW37" s="6" t="str">
        <f t="shared" ref="AW37:AW39" si="113">IF(AV37*14=0,"",AV37*14)</f>
        <v/>
      </c>
      <c r="AX37" s="55"/>
      <c r="AY37" s="55"/>
      <c r="AZ37" s="7" t="str">
        <f t="shared" ref="AZ37:AZ39" si="114">IF(D37+J37+P37+V37+AB37+AH37+AN37+AT37=0,"",D37+J37+P37+V37+AB37+AH37+AN37+AT37)</f>
        <v/>
      </c>
      <c r="BA37" s="16" t="str">
        <f>IF((P37+V37+AB37+AH37+AN37+AT37)*14=0,"",(P37+V37+AB37+AH37+AN37+AT37)*14)</f>
        <v/>
      </c>
      <c r="BB37" s="8" t="str">
        <f t="shared" ref="BB37:BB39" si="115">IF(F37+L37+R37+X37+AD37+AJ37+AP37+AV37=0,"",F37+L37+R37+X37+AD37+AJ37+AP37+AV37)</f>
        <v/>
      </c>
      <c r="BC37" s="6" t="str">
        <f>IF((L37+F37+R37+X37+AD37+AJ37+AP37+AV37)*14=0,"",(L37+F37+R37+X37+AD37+AJ37+AP37+AV37)*14)</f>
        <v/>
      </c>
      <c r="BD37" s="61" t="s">
        <v>17</v>
      </c>
      <c r="BE37" s="383" t="str">
        <f t="shared" ref="BE37:BE39" si="116">IF(D37+F37+L37+J37+P37+R37+V37+X37+AB37+AD37+AH37+AJ37+AN37+AP37+AT37+AV37=0,"",D37+F37+L37+J37+P37+R37+V37+X37+AB37+AD37+AH37+AJ37+AN37+AP37+AT37+AV37)</f>
        <v/>
      </c>
      <c r="BF37" s="354" t="s">
        <v>124</v>
      </c>
      <c r="BG37" s="281" t="s">
        <v>130</v>
      </c>
    </row>
    <row r="38" spans="1:59" s="95" customFormat="1" ht="15.75" customHeight="1" x14ac:dyDescent="0.25">
      <c r="A38" s="50" t="s">
        <v>387</v>
      </c>
      <c r="B38" s="53" t="s">
        <v>15</v>
      </c>
      <c r="C38" s="52" t="s">
        <v>180</v>
      </c>
      <c r="D38" s="102"/>
      <c r="E38" s="6" t="str">
        <f t="shared" si="98"/>
        <v/>
      </c>
      <c r="F38" s="102"/>
      <c r="G38" s="6" t="str">
        <f t="shared" si="99"/>
        <v/>
      </c>
      <c r="H38" s="102"/>
      <c r="I38" s="103"/>
      <c r="J38" s="56"/>
      <c r="K38" s="6" t="str">
        <f t="shared" si="100"/>
        <v/>
      </c>
      <c r="L38" s="55"/>
      <c r="M38" s="6" t="str">
        <f t="shared" si="101"/>
        <v/>
      </c>
      <c r="N38" s="55"/>
      <c r="O38" s="59"/>
      <c r="P38" s="55"/>
      <c r="Q38" s="6" t="str">
        <f t="shared" si="102"/>
        <v/>
      </c>
      <c r="R38" s="55"/>
      <c r="S38" s="6" t="str">
        <f t="shared" si="103"/>
        <v/>
      </c>
      <c r="T38" s="55"/>
      <c r="U38" s="58"/>
      <c r="V38" s="56"/>
      <c r="W38" s="6" t="str">
        <f t="shared" si="104"/>
        <v/>
      </c>
      <c r="X38" s="55"/>
      <c r="Y38" s="6" t="str">
        <f t="shared" si="105"/>
        <v/>
      </c>
      <c r="Z38" s="55"/>
      <c r="AA38" s="59"/>
      <c r="AB38" s="55"/>
      <c r="AC38" s="6" t="str">
        <f t="shared" si="106"/>
        <v/>
      </c>
      <c r="AD38" s="55"/>
      <c r="AE38" s="6" t="str">
        <f t="shared" si="107"/>
        <v/>
      </c>
      <c r="AF38" s="55"/>
      <c r="AG38" s="58"/>
      <c r="AH38" s="56"/>
      <c r="AI38" s="6" t="str">
        <f t="shared" si="108"/>
        <v/>
      </c>
      <c r="AJ38" s="55"/>
      <c r="AK38" s="6" t="str">
        <f t="shared" si="109"/>
        <v/>
      </c>
      <c r="AL38" s="55"/>
      <c r="AM38" s="59"/>
      <c r="AN38" s="56"/>
      <c r="AO38" s="6" t="str">
        <f t="shared" si="110"/>
        <v/>
      </c>
      <c r="AP38" s="57"/>
      <c r="AQ38" s="6" t="str">
        <f t="shared" si="111"/>
        <v/>
      </c>
      <c r="AR38" s="57"/>
      <c r="AS38" s="60"/>
      <c r="AT38" s="55"/>
      <c r="AU38" s="6" t="str">
        <f t="shared" si="112"/>
        <v/>
      </c>
      <c r="AV38" s="55"/>
      <c r="AW38" s="6" t="str">
        <f t="shared" si="113"/>
        <v/>
      </c>
      <c r="AX38" s="55"/>
      <c r="AY38" s="55"/>
      <c r="AZ38" s="7" t="str">
        <f t="shared" si="114"/>
        <v/>
      </c>
      <c r="BA38" s="16" t="str">
        <f>IF((P38+V38+AB38+AH38+AN38+AT38)*14=0,"",(P38+V38+AB38+AH38+AN38+AT38)*14)</f>
        <v/>
      </c>
      <c r="BB38" s="8" t="str">
        <f t="shared" si="115"/>
        <v/>
      </c>
      <c r="BC38" s="6" t="str">
        <f>IF((L38+F38+R38+X38+AD38+AJ38+AP38+AV38)*14=0,"",(L38+F38+R38+X38+AD38+AJ38+AP38+AV38)*14)</f>
        <v/>
      </c>
      <c r="BD38" s="61" t="s">
        <v>17</v>
      </c>
      <c r="BE38" s="383" t="str">
        <f t="shared" si="116"/>
        <v/>
      </c>
      <c r="BF38" s="354" t="s">
        <v>124</v>
      </c>
      <c r="BG38" s="281" t="s">
        <v>128</v>
      </c>
    </row>
    <row r="39" spans="1:59" s="95" customFormat="1" ht="15.75" customHeight="1" thickBot="1" x14ac:dyDescent="0.3">
      <c r="A39" s="96"/>
      <c r="B39" s="53" t="s">
        <v>15</v>
      </c>
      <c r="C39" s="52"/>
      <c r="D39" s="102"/>
      <c r="E39" s="6" t="str">
        <f t="shared" si="98"/>
        <v/>
      </c>
      <c r="F39" s="102"/>
      <c r="G39" s="6" t="str">
        <f t="shared" si="99"/>
        <v/>
      </c>
      <c r="H39" s="102"/>
      <c r="I39" s="103"/>
      <c r="J39" s="56"/>
      <c r="K39" s="6" t="str">
        <f t="shared" si="100"/>
        <v/>
      </c>
      <c r="L39" s="55"/>
      <c r="M39" s="6" t="str">
        <f t="shared" si="101"/>
        <v/>
      </c>
      <c r="N39" s="55"/>
      <c r="O39" s="59"/>
      <c r="P39" s="55"/>
      <c r="Q39" s="6" t="str">
        <f t="shared" si="102"/>
        <v/>
      </c>
      <c r="R39" s="55"/>
      <c r="S39" s="6" t="str">
        <f t="shared" si="103"/>
        <v/>
      </c>
      <c r="T39" s="55"/>
      <c r="U39" s="58"/>
      <c r="V39" s="56"/>
      <c r="W39" s="6" t="str">
        <f t="shared" si="104"/>
        <v/>
      </c>
      <c r="X39" s="55"/>
      <c r="Y39" s="6" t="str">
        <f t="shared" si="105"/>
        <v/>
      </c>
      <c r="Z39" s="55"/>
      <c r="AA39" s="59"/>
      <c r="AB39" s="55"/>
      <c r="AC39" s="6" t="str">
        <f t="shared" si="106"/>
        <v/>
      </c>
      <c r="AD39" s="55"/>
      <c r="AE39" s="6" t="str">
        <f t="shared" si="107"/>
        <v/>
      </c>
      <c r="AF39" s="55"/>
      <c r="AG39" s="58"/>
      <c r="AH39" s="56"/>
      <c r="AI39" s="6" t="str">
        <f t="shared" si="108"/>
        <v/>
      </c>
      <c r="AJ39" s="55"/>
      <c r="AK39" s="6" t="str">
        <f t="shared" si="109"/>
        <v/>
      </c>
      <c r="AL39" s="55"/>
      <c r="AM39" s="59"/>
      <c r="AN39" s="56"/>
      <c r="AO39" s="6" t="str">
        <f t="shared" si="110"/>
        <v/>
      </c>
      <c r="AP39" s="57"/>
      <c r="AQ39" s="6" t="str">
        <f t="shared" si="111"/>
        <v/>
      </c>
      <c r="AR39" s="57"/>
      <c r="AS39" s="60"/>
      <c r="AT39" s="55"/>
      <c r="AU39" s="6" t="str">
        <f t="shared" si="112"/>
        <v/>
      </c>
      <c r="AV39" s="55"/>
      <c r="AW39" s="6" t="str">
        <f t="shared" si="113"/>
        <v/>
      </c>
      <c r="AX39" s="55"/>
      <c r="AY39" s="55"/>
      <c r="AZ39" s="7" t="str">
        <f t="shared" si="114"/>
        <v/>
      </c>
      <c r="BA39" s="16" t="str">
        <f>IF((P39+V39+AB39+AH39+AN39+AT39)*14=0,"",(P39+V39+AB39+AH39+AN39+AT39)*14)</f>
        <v/>
      </c>
      <c r="BB39" s="8" t="str">
        <f t="shared" si="115"/>
        <v/>
      </c>
      <c r="BC39" s="16" t="str">
        <f>IF((L39+F39+R39+X39+AD39+AJ39+AP39+AV39)*14=0,"",(L39+F39+R39+X39+AD39+AJ39+AP39+AV39)*14)</f>
        <v/>
      </c>
      <c r="BD39" s="61" t="s">
        <v>17</v>
      </c>
      <c r="BE39" s="383" t="str">
        <f t="shared" si="116"/>
        <v/>
      </c>
      <c r="BF39" s="354"/>
      <c r="BG39" s="246"/>
    </row>
    <row r="40" spans="1:59" ht="15.75" customHeight="1" thickBot="1" x14ac:dyDescent="0.35">
      <c r="A40" s="137"/>
      <c r="B40" s="138"/>
      <c r="C40" s="139" t="s">
        <v>18</v>
      </c>
      <c r="D40" s="140">
        <f>SUM(D37:D39)</f>
        <v>0</v>
      </c>
      <c r="E40" s="141">
        <v>0</v>
      </c>
      <c r="F40" s="142">
        <f>SUM(F37:F39)</f>
        <v>0</v>
      </c>
      <c r="G40" s="141" t="str">
        <f>IF(F40*14=0,"",F40*14)</f>
        <v/>
      </c>
      <c r="H40" s="143" t="s">
        <v>17</v>
      </c>
      <c r="I40" s="144" t="s">
        <v>17</v>
      </c>
      <c r="J40" s="145">
        <f>SUM(J37:J39)</f>
        <v>0</v>
      </c>
      <c r="K40" s="141" t="str">
        <f>IF(J40*14=0,"",J40*14)</f>
        <v/>
      </c>
      <c r="L40" s="142">
        <f>SUM(L37:L39)</f>
        <v>0</v>
      </c>
      <c r="M40" s="141" t="str">
        <f>IF(L40*14=0,"",L40*14)</f>
        <v/>
      </c>
      <c r="N40" s="143" t="s">
        <v>17</v>
      </c>
      <c r="O40" s="144" t="s">
        <v>17</v>
      </c>
      <c r="P40" s="140">
        <f>SUM(P37:P39)</f>
        <v>0</v>
      </c>
      <c r="Q40" s="141" t="str">
        <f>IF(P40*14=0,"",P40*14)</f>
        <v/>
      </c>
      <c r="R40" s="142">
        <f>SUM(R37:R39)</f>
        <v>0</v>
      </c>
      <c r="S40" s="141" t="str">
        <f>IF(R40*14=0,"",R40*14)</f>
        <v/>
      </c>
      <c r="T40" s="146" t="s">
        <v>17</v>
      </c>
      <c r="U40" s="144" t="s">
        <v>17</v>
      </c>
      <c r="V40" s="145">
        <f>SUM(V37:V39)</f>
        <v>0</v>
      </c>
      <c r="W40" s="141" t="str">
        <f>IF(V40*14=0,"",V40*14)</f>
        <v/>
      </c>
      <c r="X40" s="142">
        <f>SUM(X37:X39)</f>
        <v>0</v>
      </c>
      <c r="Y40" s="141" t="str">
        <f>IF(X40*14=0,"",X40*14)</f>
        <v/>
      </c>
      <c r="Z40" s="143" t="s">
        <v>17</v>
      </c>
      <c r="AA40" s="144" t="s">
        <v>17</v>
      </c>
      <c r="AB40" s="140">
        <f>SUM(AB37:AB39)</f>
        <v>0</v>
      </c>
      <c r="AC40" s="141" t="str">
        <f>IF(AB40*14=0,"",AB40*14)</f>
        <v/>
      </c>
      <c r="AD40" s="142">
        <f>SUM(AD37:AD39)</f>
        <v>0</v>
      </c>
      <c r="AE40" s="141" t="str">
        <f>IF(AD40*14=0,"",AD40*14)</f>
        <v/>
      </c>
      <c r="AF40" s="143" t="s">
        <v>17</v>
      </c>
      <c r="AG40" s="144" t="s">
        <v>17</v>
      </c>
      <c r="AH40" s="145">
        <f>SUM(AH37:AH39)</f>
        <v>0</v>
      </c>
      <c r="AI40" s="141" t="str">
        <f>IF(AH40*14=0,"",AH40*14)</f>
        <v/>
      </c>
      <c r="AJ40" s="142">
        <f>SUM(AJ37:AJ39)</f>
        <v>0</v>
      </c>
      <c r="AK40" s="141" t="str">
        <f>IF(AJ40*14=0,"",AJ40*14)</f>
        <v/>
      </c>
      <c r="AL40" s="143" t="s">
        <v>17</v>
      </c>
      <c r="AM40" s="144" t="s">
        <v>17</v>
      </c>
      <c r="AN40" s="140">
        <f>SUM(AN37:AN39)</f>
        <v>0</v>
      </c>
      <c r="AO40" s="141" t="str">
        <f>IF(AN40*14=0,"",AN40*14)</f>
        <v/>
      </c>
      <c r="AP40" s="142">
        <f>SUM(AP37:AP39)</f>
        <v>0</v>
      </c>
      <c r="AQ40" s="141" t="str">
        <f>IF(AP40*14=0,"",AP40*14)</f>
        <v/>
      </c>
      <c r="AR40" s="146" t="s">
        <v>17</v>
      </c>
      <c r="AS40" s="144" t="s">
        <v>17</v>
      </c>
      <c r="AT40" s="145">
        <f>SUM(AT37:AT39)</f>
        <v>0</v>
      </c>
      <c r="AU40" s="141" t="str">
        <f>IF(AT40*14=0,"",AT40*14)</f>
        <v/>
      </c>
      <c r="AV40" s="142">
        <f>SUM(AV37:AV39)</f>
        <v>0</v>
      </c>
      <c r="AW40" s="141" t="str">
        <f>IF(AV40*14=0,"",AV40*14)</f>
        <v/>
      </c>
      <c r="AX40" s="143" t="s">
        <v>17</v>
      </c>
      <c r="AY40" s="144" t="s">
        <v>17</v>
      </c>
      <c r="AZ40" s="147" t="str">
        <f>IF(D40+J40+P40+V40=0,"",D40+J40+P40+V40)</f>
        <v/>
      </c>
      <c r="BA40" s="206" t="str">
        <f>IF((P40+V40+AB40+AH40+AN40+AT40)*14=0,"",(P40+V40+AB40+AH40+AN40+AT40)*14)</f>
        <v/>
      </c>
      <c r="BB40" s="207" t="str">
        <f>IF(F40+L40+R40+X40=0,"",F40+L40+R40+X40)</f>
        <v/>
      </c>
      <c r="BC40" s="208" t="str">
        <f>IF((L40+F40+R40+X40+AD40+AJ40+AP40+AV40)*14=0,"",(L40+F40+R40+X40+AD40+AJ40+AP40+AV40)*14)</f>
        <v/>
      </c>
      <c r="BD40" s="143" t="s">
        <v>17</v>
      </c>
      <c r="BE40" s="148" t="s">
        <v>40</v>
      </c>
      <c r="BF40" s="343"/>
      <c r="BG40" s="238"/>
    </row>
    <row r="41" spans="1:59" ht="15.75" customHeight="1" thickBot="1" x14ac:dyDescent="0.35">
      <c r="A41" s="149"/>
      <c r="B41" s="150"/>
      <c r="C41" s="151" t="s">
        <v>42</v>
      </c>
      <c r="D41" s="152">
        <f>D35+D40</f>
        <v>0</v>
      </c>
      <c r="E41" s="154">
        <v>0</v>
      </c>
      <c r="F41" s="154">
        <f>F35+F40</f>
        <v>30</v>
      </c>
      <c r="G41" s="153">
        <f>IF(F41*14=0,"",F41*14)</f>
        <v>420</v>
      </c>
      <c r="H41" s="155" t="s">
        <v>17</v>
      </c>
      <c r="I41" s="156" t="s">
        <v>17</v>
      </c>
      <c r="J41" s="157">
        <f>J35+J40</f>
        <v>16</v>
      </c>
      <c r="K41" s="153">
        <f>IF(J41*14=0,"",J41*14)</f>
        <v>224</v>
      </c>
      <c r="L41" s="154">
        <f>L35+L40</f>
        <v>17</v>
      </c>
      <c r="M41" s="153">
        <f>IF(L41*14=0,"",L41*14)</f>
        <v>238</v>
      </c>
      <c r="N41" s="155" t="s">
        <v>17</v>
      </c>
      <c r="O41" s="156" t="s">
        <v>17</v>
      </c>
      <c r="P41" s="152">
        <f>P35+P40</f>
        <v>10</v>
      </c>
      <c r="Q41" s="153">
        <f>IF(P41*14=0,"",P41*14)</f>
        <v>140</v>
      </c>
      <c r="R41" s="154">
        <f>R35+R40</f>
        <v>21</v>
      </c>
      <c r="S41" s="153">
        <f>IF(R41*14=0,"",R41*14)</f>
        <v>294</v>
      </c>
      <c r="T41" s="158" t="s">
        <v>17</v>
      </c>
      <c r="U41" s="156" t="s">
        <v>17</v>
      </c>
      <c r="V41" s="157">
        <f>V35+V40</f>
        <v>14</v>
      </c>
      <c r="W41" s="153">
        <f>IF(V41*14=0,"",V41*14)</f>
        <v>196</v>
      </c>
      <c r="X41" s="154">
        <f>X35+X40</f>
        <v>18</v>
      </c>
      <c r="Y41" s="153">
        <f>IF(X41*14=0,"",X41*14)</f>
        <v>252</v>
      </c>
      <c r="Z41" s="155" t="s">
        <v>17</v>
      </c>
      <c r="AA41" s="156" t="s">
        <v>17</v>
      </c>
      <c r="AB41" s="152">
        <f>AB35+AB40</f>
        <v>14</v>
      </c>
      <c r="AC41" s="153">
        <f>IF(AB41*14=0,"",AB41*14)</f>
        <v>196</v>
      </c>
      <c r="AD41" s="154">
        <f>AD35+AD40</f>
        <v>17</v>
      </c>
      <c r="AE41" s="153">
        <f>IF(AD41*14=0,"",AD41*14)</f>
        <v>238</v>
      </c>
      <c r="AF41" s="155" t="s">
        <v>17</v>
      </c>
      <c r="AG41" s="156" t="s">
        <v>17</v>
      </c>
      <c r="AH41" s="157">
        <f>AH35+AH40</f>
        <v>15</v>
      </c>
      <c r="AI41" s="153">
        <f>IF(AH41*14=0,"",AH41*14)</f>
        <v>210</v>
      </c>
      <c r="AJ41" s="154">
        <f>AJ35+AJ40</f>
        <v>15</v>
      </c>
      <c r="AK41" s="153">
        <f>IF(AJ41*14=0,"",AJ41*14)</f>
        <v>210</v>
      </c>
      <c r="AL41" s="155" t="s">
        <v>17</v>
      </c>
      <c r="AM41" s="156" t="s">
        <v>17</v>
      </c>
      <c r="AN41" s="152">
        <f>AN35+AN40</f>
        <v>12</v>
      </c>
      <c r="AO41" s="153">
        <f>IF(AN41*14=0,"",AN41*14)</f>
        <v>168</v>
      </c>
      <c r="AP41" s="154">
        <f>AP35+AP40</f>
        <v>17</v>
      </c>
      <c r="AQ41" s="153">
        <f>IF(AP41*14=0,"",AP41*14)</f>
        <v>238</v>
      </c>
      <c r="AR41" s="158" t="s">
        <v>17</v>
      </c>
      <c r="AS41" s="156" t="s">
        <v>17</v>
      </c>
      <c r="AT41" s="157">
        <f>AT35+AT40</f>
        <v>0</v>
      </c>
      <c r="AU41" s="153" t="str">
        <f>IF(AT41*14=0,"",AT41*14)</f>
        <v/>
      </c>
      <c r="AV41" s="154">
        <f>AV35+AV40</f>
        <v>40</v>
      </c>
      <c r="AW41" s="153">
        <f>IF(AV41*14=0,"",AV41*14)</f>
        <v>560</v>
      </c>
      <c r="AX41" s="155" t="s">
        <v>17</v>
      </c>
      <c r="AY41" s="156" t="s">
        <v>17</v>
      </c>
      <c r="AZ41" s="377">
        <f>IF(D41+J41+P41+V41+AB41+AN41+AT41+AH41=0,"",D41+J41+P41+V41+AB41+AN41+AT41+AH41)</f>
        <v>81</v>
      </c>
      <c r="BA41" s="378">
        <f>IF((D41+J41+P41+V41+AB41+AH41+AN41+AT41)*14=0,"",(D41+J41+P41+V41+AB41+AH41+AN41+AT41)*14)</f>
        <v>1134</v>
      </c>
      <c r="BB41" s="378">
        <f>IF(F41+L41+R41+X41+AD41+AP41+AV41+AJ41=0,"",F41+L41+R41+X41+AD41+AP41+AV41+AJ41)</f>
        <v>175</v>
      </c>
      <c r="BC41" s="378">
        <f>IF((L41+F41+R41+X41+AD41+AJ41+AP41+AV41)*14=0,"",(L41+F41+R41+X41+AD41+AJ41+AP41+AV41)*14)</f>
        <v>2450</v>
      </c>
      <c r="BD41" s="155" t="s">
        <v>17</v>
      </c>
      <c r="BE41" s="379" t="s">
        <v>40</v>
      </c>
      <c r="BF41" s="343"/>
      <c r="BG41" s="238"/>
    </row>
    <row r="42" spans="1:59" ht="15.75" customHeight="1" thickTop="1" x14ac:dyDescent="0.3">
      <c r="A42" s="159"/>
      <c r="B42" s="205"/>
      <c r="C42" s="160"/>
      <c r="D42" s="454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5"/>
      <c r="AA42" s="455"/>
      <c r="AB42" s="471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2"/>
      <c r="AW42" s="472"/>
      <c r="AX42" s="472"/>
      <c r="AY42" s="473"/>
      <c r="AZ42" s="454"/>
      <c r="BA42" s="455"/>
      <c r="BB42" s="455"/>
      <c r="BC42" s="455"/>
      <c r="BD42" s="455"/>
      <c r="BE42" s="474"/>
      <c r="BF42" s="353"/>
      <c r="BG42" s="184"/>
    </row>
    <row r="43" spans="1:59" s="112" customFormat="1" ht="9.9499999999999993" customHeight="1" x14ac:dyDescent="0.2">
      <c r="A43" s="475"/>
      <c r="B43" s="476"/>
      <c r="C43" s="476"/>
      <c r="D43" s="476"/>
      <c r="E43" s="476"/>
      <c r="F43" s="476"/>
      <c r="G43" s="476"/>
      <c r="H43" s="476"/>
      <c r="I43" s="476"/>
      <c r="J43" s="476"/>
      <c r="K43" s="476"/>
      <c r="L43" s="476"/>
      <c r="M43" s="476"/>
      <c r="N43" s="476"/>
      <c r="O43" s="476"/>
      <c r="P43" s="476"/>
      <c r="Q43" s="476"/>
      <c r="R43" s="476"/>
      <c r="S43" s="476"/>
      <c r="T43" s="476"/>
      <c r="U43" s="476"/>
      <c r="V43" s="476"/>
      <c r="W43" s="476"/>
      <c r="X43" s="476"/>
      <c r="Y43" s="476"/>
      <c r="Z43" s="476"/>
      <c r="AA43" s="476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2"/>
      <c r="AX43" s="232"/>
      <c r="AY43" s="232"/>
      <c r="AZ43" s="161"/>
      <c r="BA43" s="162"/>
      <c r="BB43" s="162"/>
      <c r="BC43" s="162"/>
      <c r="BD43" s="162"/>
      <c r="BE43" s="163"/>
    </row>
    <row r="44" spans="1:59" s="112" customFormat="1" ht="15.75" customHeight="1" x14ac:dyDescent="0.2">
      <c r="A44" s="477" t="s">
        <v>20</v>
      </c>
      <c r="B44" s="478"/>
      <c r="C44" s="478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161"/>
      <c r="BA44" s="162"/>
      <c r="BB44" s="162"/>
      <c r="BC44" s="162"/>
      <c r="BD44" s="162"/>
      <c r="BE44" s="163"/>
    </row>
    <row r="45" spans="1:59" s="112" customFormat="1" ht="15.75" customHeight="1" x14ac:dyDescent="0.3">
      <c r="A45" s="164"/>
      <c r="B45" s="98"/>
      <c r="C45" s="165" t="s">
        <v>21</v>
      </c>
      <c r="D45" s="31"/>
      <c r="E45" s="32"/>
      <c r="F45" s="32"/>
      <c r="G45" s="32"/>
      <c r="H45" s="8"/>
      <c r="I45" s="33" t="str">
        <f>IF(COUNTIF(I12:I42,"A")=0,"",COUNTIF(I12:I42,"A"))</f>
        <v/>
      </c>
      <c r="J45" s="31"/>
      <c r="K45" s="32"/>
      <c r="L45" s="32"/>
      <c r="M45" s="32"/>
      <c r="N45" s="8"/>
      <c r="O45" s="33" t="str">
        <f>IF(COUNTIF(O12:O42,"A")=0,"",COUNTIF(O12:O42,"A"))</f>
        <v/>
      </c>
      <c r="P45" s="31"/>
      <c r="Q45" s="32"/>
      <c r="R45" s="32"/>
      <c r="S45" s="32"/>
      <c r="T45" s="8"/>
      <c r="U45" s="33" t="str">
        <f>IF(COUNTIF(U12:U42,"A")=0,"",COUNTIF(U12:U42,"A"))</f>
        <v/>
      </c>
      <c r="V45" s="31"/>
      <c r="W45" s="32"/>
      <c r="X45" s="32"/>
      <c r="Y45" s="32"/>
      <c r="Z45" s="8"/>
      <c r="AA45" s="33" t="str">
        <f>IF(COUNTIF(AA12:AA42,"A")=0,"",COUNTIF(AA12:AA42,"A"))</f>
        <v/>
      </c>
      <c r="AB45" s="31"/>
      <c r="AC45" s="32"/>
      <c r="AD45" s="32"/>
      <c r="AE45" s="32"/>
      <c r="AF45" s="8"/>
      <c r="AG45" s="33" t="str">
        <f>IF(COUNTIF(AG12:AG42,"A")=0,"",COUNTIF(AG12:AG42,"A"))</f>
        <v/>
      </c>
      <c r="AH45" s="31"/>
      <c r="AI45" s="32"/>
      <c r="AJ45" s="32"/>
      <c r="AK45" s="32"/>
      <c r="AL45" s="8"/>
      <c r="AM45" s="33" t="str">
        <f>IF(COUNTIF(AM12:AM42,"A")=0,"",COUNTIF(AM12:AM42,"A"))</f>
        <v/>
      </c>
      <c r="AN45" s="31"/>
      <c r="AO45" s="32"/>
      <c r="AP45" s="32"/>
      <c r="AQ45" s="32"/>
      <c r="AR45" s="8"/>
      <c r="AS45" s="33" t="str">
        <f>IF(COUNTIF(AS12:AS42,"A")=0,"",COUNTIF(AS12:AS42,"A"))</f>
        <v/>
      </c>
      <c r="AT45" s="31"/>
      <c r="AU45" s="32"/>
      <c r="AV45" s="32"/>
      <c r="AW45" s="32"/>
      <c r="AX45" s="8"/>
      <c r="AY45" s="33" t="str">
        <f>IF(COUNTIF(AY12:AY42,"A")=0,"",COUNTIF(AY12:AY42,"A"))</f>
        <v/>
      </c>
      <c r="AZ45" s="34"/>
      <c r="BA45" s="32"/>
      <c r="BB45" s="32"/>
      <c r="BC45" s="32"/>
      <c r="BD45" s="8"/>
      <c r="BE45" s="85" t="str">
        <f t="shared" ref="BE45:BE57" si="117">IF(SUM(I45:AY45)=0,"",SUM(I45:AY45))</f>
        <v/>
      </c>
    </row>
    <row r="46" spans="1:59" s="112" customFormat="1" ht="15.75" customHeight="1" x14ac:dyDescent="0.3">
      <c r="A46" s="164"/>
      <c r="B46" s="98"/>
      <c r="C46" s="165" t="s">
        <v>22</v>
      </c>
      <c r="D46" s="31"/>
      <c r="E46" s="32"/>
      <c r="F46" s="32"/>
      <c r="G46" s="32"/>
      <c r="H46" s="8"/>
      <c r="I46" s="33" t="str">
        <f>IF(COUNTIF(I12:I42,"B")=0,"",COUNTIF(I12:I42,"B"))</f>
        <v/>
      </c>
      <c r="J46" s="31"/>
      <c r="K46" s="32"/>
      <c r="L46" s="32"/>
      <c r="M46" s="32"/>
      <c r="N46" s="8"/>
      <c r="O46" s="33" t="str">
        <f>IF(COUNTIF(O12:O42,"B")=0,"",COUNTIF(O12:O42,"B"))</f>
        <v/>
      </c>
      <c r="P46" s="31"/>
      <c r="Q46" s="32"/>
      <c r="R46" s="32"/>
      <c r="S46" s="32"/>
      <c r="T46" s="8"/>
      <c r="U46" s="33" t="str">
        <f>IF(COUNTIF(U12:U42,"B")=0,"",COUNTIF(U12:U42,"B"))</f>
        <v/>
      </c>
      <c r="V46" s="31"/>
      <c r="W46" s="32"/>
      <c r="X46" s="32"/>
      <c r="Y46" s="32"/>
      <c r="Z46" s="8"/>
      <c r="AA46" s="33" t="str">
        <f>IF(COUNTIF(AA12:AA42,"B")=0,"",COUNTIF(AA12:AA42,"B"))</f>
        <v/>
      </c>
      <c r="AB46" s="31"/>
      <c r="AC46" s="32"/>
      <c r="AD46" s="32"/>
      <c r="AE46" s="32"/>
      <c r="AF46" s="8"/>
      <c r="AG46" s="33" t="str">
        <f>IF(COUNTIF(AG12:AG42,"B")=0,"",COUNTIF(AG12:AG42,"B"))</f>
        <v/>
      </c>
      <c r="AH46" s="31"/>
      <c r="AI46" s="32"/>
      <c r="AJ46" s="32"/>
      <c r="AK46" s="32"/>
      <c r="AL46" s="8"/>
      <c r="AM46" s="33" t="str">
        <f>IF(COUNTIF(AM12:AM42,"B")=0,"",COUNTIF(AM12:AM42,"B"))</f>
        <v/>
      </c>
      <c r="AN46" s="31"/>
      <c r="AO46" s="32"/>
      <c r="AP46" s="32"/>
      <c r="AQ46" s="32"/>
      <c r="AR46" s="8"/>
      <c r="AS46" s="33" t="str">
        <f>IF(COUNTIF(AS12:AS42,"B")=0,"",COUNTIF(AS12:AS42,"B"))</f>
        <v/>
      </c>
      <c r="AT46" s="31"/>
      <c r="AU46" s="32"/>
      <c r="AV46" s="32"/>
      <c r="AW46" s="32"/>
      <c r="AX46" s="8"/>
      <c r="AY46" s="33" t="str">
        <f>IF(COUNTIF(AY12:AY42,"B")=0,"",COUNTIF(AY12:AY42,"B"))</f>
        <v/>
      </c>
      <c r="AZ46" s="34"/>
      <c r="BA46" s="32"/>
      <c r="BB46" s="32"/>
      <c r="BC46" s="32"/>
      <c r="BD46" s="8"/>
      <c r="BE46" s="85" t="str">
        <f t="shared" si="117"/>
        <v/>
      </c>
    </row>
    <row r="47" spans="1:59" s="112" customFormat="1" ht="15.75" customHeight="1" x14ac:dyDescent="0.3">
      <c r="A47" s="164"/>
      <c r="B47" s="98"/>
      <c r="C47" s="165" t="s">
        <v>57</v>
      </c>
      <c r="D47" s="31"/>
      <c r="E47" s="32"/>
      <c r="F47" s="32"/>
      <c r="G47" s="32"/>
      <c r="H47" s="8"/>
      <c r="I47" s="33" t="str">
        <f>IF(COUNTIF(I12:I42,"ÉÉ")=0,"",COUNTIF(I12:I42,"ÉÉ"))</f>
        <v/>
      </c>
      <c r="J47" s="31"/>
      <c r="K47" s="32"/>
      <c r="L47" s="32"/>
      <c r="M47" s="32"/>
      <c r="N47" s="8"/>
      <c r="O47" s="33" t="str">
        <f>IF(COUNTIF(O12:O42,"ÉÉ")=0,"",COUNTIF(O12:O42,"ÉÉ"))</f>
        <v/>
      </c>
      <c r="P47" s="31"/>
      <c r="Q47" s="32"/>
      <c r="R47" s="32"/>
      <c r="S47" s="32"/>
      <c r="T47" s="8"/>
      <c r="U47" s="33" t="str">
        <f>IF(COUNTIF(U12:U42,"ÉÉ")=0,"",COUNTIF(U12:U42,"ÉÉ"))</f>
        <v/>
      </c>
      <c r="V47" s="31"/>
      <c r="W47" s="32"/>
      <c r="X47" s="32"/>
      <c r="Y47" s="32"/>
      <c r="Z47" s="8"/>
      <c r="AA47" s="33" t="str">
        <f>IF(COUNTIF(AA12:AA42,"ÉÉ")=0,"",COUNTIF(AA12:AA42,"ÉÉ"))</f>
        <v/>
      </c>
      <c r="AB47" s="31"/>
      <c r="AC47" s="32"/>
      <c r="AD47" s="32"/>
      <c r="AE47" s="32"/>
      <c r="AF47" s="8"/>
      <c r="AG47" s="33">
        <f>IF(COUNTIF(AG12:AG42,"ÉÉ")=0,"",COUNTIF(AG12:AG42,"ÉÉ"))</f>
        <v>2</v>
      </c>
      <c r="AH47" s="31"/>
      <c r="AI47" s="32"/>
      <c r="AJ47" s="32"/>
      <c r="AK47" s="32"/>
      <c r="AL47" s="8"/>
      <c r="AM47" s="33">
        <f>IF(COUNTIF(AM12:AM42,"ÉÉ")=0,"",COUNTIF(AM12:AM42,"ÉÉ"))</f>
        <v>5</v>
      </c>
      <c r="AN47" s="31"/>
      <c r="AO47" s="32"/>
      <c r="AP47" s="32"/>
      <c r="AQ47" s="32"/>
      <c r="AR47" s="8"/>
      <c r="AS47" s="33">
        <f>IF(COUNTIF(AS12:AS42,"ÉÉ")=0,"",COUNTIF(AS12:AS42,"ÉÉ"))</f>
        <v>4</v>
      </c>
      <c r="AT47" s="31"/>
      <c r="AU47" s="32"/>
      <c r="AV47" s="32"/>
      <c r="AW47" s="32"/>
      <c r="AX47" s="8"/>
      <c r="AY47" s="33" t="str">
        <f>IF(COUNTIF(AY12:AY42,"ÉÉ")=0,"",COUNTIF(AY12:AY42,"ÉÉ"))</f>
        <v/>
      </c>
      <c r="AZ47" s="34"/>
      <c r="BA47" s="32"/>
      <c r="BB47" s="32"/>
      <c r="BC47" s="32"/>
      <c r="BD47" s="8"/>
      <c r="BE47" s="85">
        <f t="shared" si="117"/>
        <v>11</v>
      </c>
    </row>
    <row r="48" spans="1:59" s="112" customFormat="1" ht="15.75" customHeight="1" x14ac:dyDescent="0.3">
      <c r="A48" s="164"/>
      <c r="B48" s="98"/>
      <c r="C48" s="165" t="s">
        <v>58</v>
      </c>
      <c r="D48" s="86"/>
      <c r="E48" s="87"/>
      <c r="F48" s="87"/>
      <c r="G48" s="87"/>
      <c r="H48" s="88"/>
      <c r="I48" s="33" t="str">
        <f>IF(COUNTIF(I12:I42,"ÉÉ(Z)")=0,"",COUNTIF(I12:I42,"ÉÉ(Z)"))</f>
        <v/>
      </c>
      <c r="J48" s="86"/>
      <c r="K48" s="87"/>
      <c r="L48" s="87"/>
      <c r="M48" s="87"/>
      <c r="N48" s="88"/>
      <c r="O48" s="33" t="str">
        <f>IF(COUNTIF(O12:O42,"ÉÉ(Z)")=0,"",COUNTIF(O12:O42,"ÉÉ(Z)"))</f>
        <v/>
      </c>
      <c r="P48" s="86"/>
      <c r="Q48" s="87"/>
      <c r="R48" s="87"/>
      <c r="S48" s="87"/>
      <c r="T48" s="88"/>
      <c r="U48" s="33" t="str">
        <f>IF(COUNTIF(U12:U42,"ÉÉ(Z)")=0,"",COUNTIF(U12:U42,"ÉÉ(Z)"))</f>
        <v/>
      </c>
      <c r="V48" s="86"/>
      <c r="W48" s="87"/>
      <c r="X48" s="87"/>
      <c r="Y48" s="87"/>
      <c r="Z48" s="88"/>
      <c r="AA48" s="33" t="str">
        <f>IF(COUNTIF(AA12:AA42,"ÉÉ(Z)")=0,"",COUNTIF(AA12:AA42,"ÉÉ(Z)"))</f>
        <v/>
      </c>
      <c r="AB48" s="86"/>
      <c r="AC48" s="87"/>
      <c r="AD48" s="87"/>
      <c r="AE48" s="87"/>
      <c r="AF48" s="88"/>
      <c r="AG48" s="33" t="str">
        <f>IF(COUNTIF(AG12:AG42,"ÉÉ(Z)")=0,"",COUNTIF(AG12:AG42,"ÉÉ(Z)"))</f>
        <v/>
      </c>
      <c r="AH48" s="86"/>
      <c r="AI48" s="87"/>
      <c r="AJ48" s="87"/>
      <c r="AK48" s="87"/>
      <c r="AL48" s="88"/>
      <c r="AM48" s="33">
        <f>IF(COUNTIF(AM12:AM42,"ÉÉ(Z)")=0,"",COUNTIF(AM12:AM42,"ÉÉ(Z)"))</f>
        <v>1</v>
      </c>
      <c r="AN48" s="86"/>
      <c r="AO48" s="87"/>
      <c r="AP48" s="87"/>
      <c r="AQ48" s="87"/>
      <c r="AR48" s="88"/>
      <c r="AS48" s="33">
        <f>IF(COUNTIF(AS12:AS42,"ÉÉ(Z)")=0,"",COUNTIF(AS12:AS42,"ÉÉ(Z)"))</f>
        <v>1</v>
      </c>
      <c r="AT48" s="86"/>
      <c r="AU48" s="87"/>
      <c r="AV48" s="87"/>
      <c r="AW48" s="87"/>
      <c r="AX48" s="88"/>
      <c r="AY48" s="33" t="str">
        <f>IF(COUNTIF(AY12:AY42,"ÉÉ(Z)")=0,"",COUNTIF(AY12:AY42,"ÉÉ(Z)"))</f>
        <v/>
      </c>
      <c r="AZ48" s="89"/>
      <c r="BA48" s="87"/>
      <c r="BB48" s="87"/>
      <c r="BC48" s="87"/>
      <c r="BD48" s="88"/>
      <c r="BE48" s="85">
        <f t="shared" si="117"/>
        <v>2</v>
      </c>
    </row>
    <row r="49" spans="1:57" s="112" customFormat="1" ht="15.75" customHeight="1" x14ac:dyDescent="0.3">
      <c r="A49" s="164"/>
      <c r="B49" s="98"/>
      <c r="C49" s="165" t="s">
        <v>59</v>
      </c>
      <c r="D49" s="31"/>
      <c r="E49" s="32"/>
      <c r="F49" s="32"/>
      <c r="G49" s="32"/>
      <c r="H49" s="8"/>
      <c r="I49" s="33" t="str">
        <f>IF(COUNTIF(I12:I42,"GYJ")=0,"",COUNTIF(I12:I42,"GYJ"))</f>
        <v/>
      </c>
      <c r="J49" s="31"/>
      <c r="K49" s="32"/>
      <c r="L49" s="32"/>
      <c r="M49" s="32"/>
      <c r="N49" s="8"/>
      <c r="O49" s="33" t="str">
        <f>IF(COUNTIF(O12:O42,"GYJ")=0,"",COUNTIF(O12:O42,"GYJ"))</f>
        <v/>
      </c>
      <c r="P49" s="31"/>
      <c r="Q49" s="32"/>
      <c r="R49" s="32"/>
      <c r="S49" s="32"/>
      <c r="T49" s="8"/>
      <c r="U49" s="33" t="str">
        <f>IF(COUNTIF(U12:U42,"GYJ")=0,"",COUNTIF(U12:U42,"GYJ"))</f>
        <v/>
      </c>
      <c r="V49" s="31"/>
      <c r="W49" s="32"/>
      <c r="X49" s="32"/>
      <c r="Y49" s="32"/>
      <c r="Z49" s="8"/>
      <c r="AA49" s="33" t="str">
        <f>IF(COUNTIF(AA12:AA42,"GYJ")=0,"",COUNTIF(AA12:AA42,"GYJ"))</f>
        <v/>
      </c>
      <c r="AB49" s="31"/>
      <c r="AC49" s="32"/>
      <c r="AD49" s="32"/>
      <c r="AE49" s="32"/>
      <c r="AF49" s="8"/>
      <c r="AG49" s="33" t="str">
        <f>IF(COUNTIF(AG12:AG42,"GYJ")=0,"",COUNTIF(AG12:AG42,"GYJ"))</f>
        <v/>
      </c>
      <c r="AH49" s="31"/>
      <c r="AI49" s="32"/>
      <c r="AJ49" s="32"/>
      <c r="AK49" s="32"/>
      <c r="AL49" s="8"/>
      <c r="AM49" s="33" t="str">
        <f>IF(COUNTIF(AM12:AM42,"GYJ")=0,"",COUNTIF(AM12:AM42,"GYJ"))</f>
        <v/>
      </c>
      <c r="AN49" s="31"/>
      <c r="AO49" s="32"/>
      <c r="AP49" s="32"/>
      <c r="AQ49" s="32"/>
      <c r="AR49" s="8"/>
      <c r="AS49" s="33" t="str">
        <f>IF(COUNTIF(AS12:AS42,"GYJ")=0,"",COUNTIF(AS12:AS42,"GYJ"))</f>
        <v/>
      </c>
      <c r="AT49" s="31"/>
      <c r="AU49" s="32"/>
      <c r="AV49" s="32"/>
      <c r="AW49" s="32"/>
      <c r="AX49" s="8"/>
      <c r="AY49" s="33">
        <f>IF(COUNTIF(AY12:AY42,"GYJ")=0,"",COUNTIF(AY12:AY42,"GYJ"))</f>
        <v>1</v>
      </c>
      <c r="AZ49" s="34"/>
      <c r="BA49" s="32"/>
      <c r="BB49" s="32"/>
      <c r="BC49" s="32"/>
      <c r="BD49" s="8"/>
      <c r="BE49" s="85">
        <f t="shared" si="117"/>
        <v>1</v>
      </c>
    </row>
    <row r="50" spans="1:57" s="112" customFormat="1" ht="15.75" customHeight="1" x14ac:dyDescent="0.25">
      <c r="A50" s="164"/>
      <c r="B50" s="166"/>
      <c r="C50" s="165" t="s">
        <v>60</v>
      </c>
      <c r="D50" s="31"/>
      <c r="E50" s="32"/>
      <c r="F50" s="32"/>
      <c r="G50" s="32"/>
      <c r="H50" s="8"/>
      <c r="I50" s="33" t="str">
        <f>IF(COUNTIF(I12:I42,"GYJ(Z)")=0,"",COUNTIF(I12:I42,"GYJ(Z)"))</f>
        <v/>
      </c>
      <c r="J50" s="31"/>
      <c r="K50" s="32"/>
      <c r="L50" s="32"/>
      <c r="M50" s="32"/>
      <c r="N50" s="8"/>
      <c r="O50" s="33" t="str">
        <f>IF(COUNTIF(O12:O42,"GYJ(Z)")=0,"",COUNTIF(O12:O42,"GYJ(Z)"))</f>
        <v/>
      </c>
      <c r="P50" s="31"/>
      <c r="Q50" s="32"/>
      <c r="R50" s="32"/>
      <c r="S50" s="32"/>
      <c r="T50" s="8"/>
      <c r="U50" s="33" t="str">
        <f>IF(COUNTIF(U12:U42,"GYJ(Z)")=0,"",COUNTIF(U12:U42,"GYJ(Z)"))</f>
        <v/>
      </c>
      <c r="V50" s="31"/>
      <c r="W50" s="32"/>
      <c r="X50" s="32"/>
      <c r="Y50" s="32"/>
      <c r="Z50" s="8"/>
      <c r="AA50" s="33" t="str">
        <f>IF(COUNTIF(AA12:AA42,"GYJ(Z)")=0,"",COUNTIF(AA12:AA42,"GYJ(Z)"))</f>
        <v/>
      </c>
      <c r="AB50" s="31"/>
      <c r="AC50" s="32"/>
      <c r="AD50" s="32"/>
      <c r="AE50" s="32"/>
      <c r="AF50" s="8"/>
      <c r="AG50" s="33" t="str">
        <f>IF(COUNTIF(AG12:AG42,"GYJ(Z)")=0,"",COUNTIF(AG12:AG42,"GYJ(Z)"))</f>
        <v/>
      </c>
      <c r="AH50" s="31"/>
      <c r="AI50" s="32"/>
      <c r="AJ50" s="32"/>
      <c r="AK50" s="32"/>
      <c r="AL50" s="8"/>
      <c r="AM50" s="33" t="str">
        <f>IF(COUNTIF(AM12:AM42,"GYJ(Z)")=0,"",COUNTIF(AM12:AM42,"GYJ(Z)"))</f>
        <v/>
      </c>
      <c r="AN50" s="31"/>
      <c r="AO50" s="32"/>
      <c r="AP50" s="32"/>
      <c r="AQ50" s="32"/>
      <c r="AR50" s="8"/>
      <c r="AS50" s="33" t="str">
        <f>IF(COUNTIF(AS12:AS42,"GYJ(Z)")=0,"",COUNTIF(AS12:AS42,"GYJ(Z)"))</f>
        <v/>
      </c>
      <c r="AT50" s="31"/>
      <c r="AU50" s="32"/>
      <c r="AV50" s="32"/>
      <c r="AW50" s="32"/>
      <c r="AX50" s="8"/>
      <c r="AY50" s="33" t="str">
        <f>IF(COUNTIF(AY12:AY42,"GYJ(Z)")=0,"",COUNTIF(AY12:AY42,"GYJ(Z)"))</f>
        <v/>
      </c>
      <c r="AZ50" s="34"/>
      <c r="BA50" s="32"/>
      <c r="BB50" s="32"/>
      <c r="BC50" s="32"/>
      <c r="BD50" s="8"/>
      <c r="BE50" s="85" t="str">
        <f t="shared" si="117"/>
        <v/>
      </c>
    </row>
    <row r="51" spans="1:57" s="112" customFormat="1" ht="15.75" customHeight="1" x14ac:dyDescent="0.3">
      <c r="A51" s="164"/>
      <c r="B51" s="98"/>
      <c r="C51" s="30" t="s">
        <v>32</v>
      </c>
      <c r="D51" s="31"/>
      <c r="E51" s="32"/>
      <c r="F51" s="32"/>
      <c r="G51" s="32"/>
      <c r="H51" s="8"/>
      <c r="I51" s="33" t="str">
        <f>IF(COUNTIF(I12:I42,"K")=0,"",COUNTIF(I12:I42,"K"))</f>
        <v/>
      </c>
      <c r="J51" s="31"/>
      <c r="K51" s="32"/>
      <c r="L51" s="32"/>
      <c r="M51" s="32"/>
      <c r="N51" s="8"/>
      <c r="O51" s="33" t="str">
        <f>IF(COUNTIF(O12:O42,"K")=0,"",COUNTIF(O12:O42,"K"))</f>
        <v/>
      </c>
      <c r="P51" s="31"/>
      <c r="Q51" s="32"/>
      <c r="R51" s="32"/>
      <c r="S51" s="32"/>
      <c r="T51" s="8"/>
      <c r="U51" s="33" t="str">
        <f>IF(COUNTIF(U12:U42,"K")=0,"",COUNTIF(U12:U42,"K"))</f>
        <v/>
      </c>
      <c r="V51" s="31"/>
      <c r="W51" s="32"/>
      <c r="X51" s="32"/>
      <c r="Y51" s="32"/>
      <c r="Z51" s="8"/>
      <c r="AA51" s="33" t="str">
        <f>IF(COUNTIF(AA12:AA42,"K")=0,"",COUNTIF(AA12:AA42,"K"))</f>
        <v/>
      </c>
      <c r="AB51" s="31"/>
      <c r="AC51" s="32"/>
      <c r="AD51" s="32"/>
      <c r="AE51" s="32"/>
      <c r="AF51" s="8"/>
      <c r="AG51" s="33">
        <f>IF(COUNTIF(AG12:AG42,"K")=0,"",COUNTIF(AG12:AG42,"K"))</f>
        <v>3</v>
      </c>
      <c r="AH51" s="31"/>
      <c r="AI51" s="32"/>
      <c r="AJ51" s="32"/>
      <c r="AK51" s="32"/>
      <c r="AL51" s="8"/>
      <c r="AM51" s="33" t="str">
        <f>IF(COUNTIF(AM12:AM42,"K")=0,"",COUNTIF(AM12:AM42,"K"))</f>
        <v/>
      </c>
      <c r="AN51" s="31"/>
      <c r="AO51" s="32"/>
      <c r="AP51" s="32"/>
      <c r="AQ51" s="32"/>
      <c r="AR51" s="8"/>
      <c r="AS51" s="33">
        <f>IF(COUNTIF(AS12:AS42,"K")=0,"",COUNTIF(AS12:AS42,"K"))</f>
        <v>1</v>
      </c>
      <c r="AT51" s="31"/>
      <c r="AU51" s="32"/>
      <c r="AV51" s="32"/>
      <c r="AW51" s="32"/>
      <c r="AX51" s="8"/>
      <c r="AY51" s="33" t="str">
        <f>IF(COUNTIF(AY12:AY42,"K")=0,"",COUNTIF(AY12:AY42,"K"))</f>
        <v/>
      </c>
      <c r="AZ51" s="34"/>
      <c r="BA51" s="32"/>
      <c r="BB51" s="32"/>
      <c r="BC51" s="32"/>
      <c r="BD51" s="8"/>
      <c r="BE51" s="85">
        <f t="shared" si="117"/>
        <v>4</v>
      </c>
    </row>
    <row r="52" spans="1:57" s="112" customFormat="1" ht="15.75" customHeight="1" x14ac:dyDescent="0.3">
      <c r="A52" s="164"/>
      <c r="B52" s="98"/>
      <c r="C52" s="30" t="s">
        <v>33</v>
      </c>
      <c r="D52" s="31"/>
      <c r="E52" s="32"/>
      <c r="F52" s="32"/>
      <c r="G52" s="32"/>
      <c r="H52" s="8"/>
      <c r="I52" s="33" t="str">
        <f>IF(COUNTIF(I12:I42,"K(Z)")=0,"",COUNTIF(I12:I42,"K(Z)"))</f>
        <v/>
      </c>
      <c r="J52" s="31"/>
      <c r="K52" s="32"/>
      <c r="L52" s="32"/>
      <c r="M52" s="32"/>
      <c r="N52" s="8"/>
      <c r="O52" s="33" t="str">
        <f>IF(COUNTIF(O12:O42,"K(Z)")=0,"",COUNTIF(O12:O42,"K(Z)"))</f>
        <v/>
      </c>
      <c r="P52" s="31"/>
      <c r="Q52" s="32"/>
      <c r="R52" s="32"/>
      <c r="S52" s="32"/>
      <c r="T52" s="8"/>
      <c r="U52" s="33" t="str">
        <f>IF(COUNTIF(U12:U42,"K(Z)")=0,"",COUNTIF(U12:U42,"K(Z)"))</f>
        <v/>
      </c>
      <c r="V52" s="31"/>
      <c r="W52" s="32"/>
      <c r="X52" s="32"/>
      <c r="Y52" s="32"/>
      <c r="Z52" s="8"/>
      <c r="AA52" s="33" t="str">
        <f>IF(COUNTIF(AA12:AA42,"K(Z)")=0,"",COUNTIF(AA12:AA42,"K(Z)"))</f>
        <v/>
      </c>
      <c r="AB52" s="31"/>
      <c r="AC52" s="32"/>
      <c r="AD52" s="32"/>
      <c r="AE52" s="32"/>
      <c r="AF52" s="8"/>
      <c r="AG52" s="33">
        <f>IF(COUNTIF(AG12:AG42,"K(Z)")=0,"",COUNTIF(AG12:AG42,"K(Z)"))</f>
        <v>1</v>
      </c>
      <c r="AH52" s="31"/>
      <c r="AI52" s="32"/>
      <c r="AJ52" s="32"/>
      <c r="AK52" s="32"/>
      <c r="AL52" s="8"/>
      <c r="AM52" s="33" t="str">
        <f>IF(COUNTIF(AM12:AM42,"K(Z)")=0,"",COUNTIF(AM12:AM42,"K(Z)"))</f>
        <v/>
      </c>
      <c r="AN52" s="31"/>
      <c r="AO52" s="32"/>
      <c r="AP52" s="32"/>
      <c r="AQ52" s="32"/>
      <c r="AR52" s="8"/>
      <c r="AS52" s="33">
        <f>IF(COUNTIF(AS12:AS42,"K(Z)")=0,"",COUNTIF(AS12:AS42,"K(Z)"))</f>
        <v>1</v>
      </c>
      <c r="AT52" s="31"/>
      <c r="AU52" s="32"/>
      <c r="AV52" s="32"/>
      <c r="AW52" s="32"/>
      <c r="AX52" s="8"/>
      <c r="AY52" s="33" t="str">
        <f>IF(COUNTIF(AY12:AY42,"K(Z)")=0,"",COUNTIF(AY12:AY42,"K(Z)"))</f>
        <v/>
      </c>
      <c r="AZ52" s="34"/>
      <c r="BA52" s="32"/>
      <c r="BB52" s="32"/>
      <c r="BC52" s="32"/>
      <c r="BD52" s="8"/>
      <c r="BE52" s="85">
        <f t="shared" si="117"/>
        <v>2</v>
      </c>
    </row>
    <row r="53" spans="1:57" s="112" customFormat="1" ht="15.75" customHeight="1" x14ac:dyDescent="0.3">
      <c r="A53" s="164"/>
      <c r="B53" s="98"/>
      <c r="C53" s="165" t="s">
        <v>23</v>
      </c>
      <c r="D53" s="31"/>
      <c r="E53" s="32"/>
      <c r="F53" s="32"/>
      <c r="G53" s="32"/>
      <c r="H53" s="8"/>
      <c r="I53" s="33" t="str">
        <f>IF(COUNTIF(I12:I42,"AV")=0,"",COUNTIF(I12:I42,"AV"))</f>
        <v/>
      </c>
      <c r="J53" s="31"/>
      <c r="K53" s="32"/>
      <c r="L53" s="32"/>
      <c r="M53" s="32"/>
      <c r="N53" s="8"/>
      <c r="O53" s="33" t="str">
        <f>IF(COUNTIF(O12:O42,"AV")=0,"",COUNTIF(O12:O42,"AV"))</f>
        <v/>
      </c>
      <c r="P53" s="31"/>
      <c r="Q53" s="32"/>
      <c r="R53" s="32"/>
      <c r="S53" s="32"/>
      <c r="T53" s="8"/>
      <c r="U53" s="33" t="str">
        <f>IF(COUNTIF(U12:U42,"AV")=0,"",COUNTIF(U12:U42,"AV"))</f>
        <v/>
      </c>
      <c r="V53" s="31"/>
      <c r="W53" s="32"/>
      <c r="X53" s="32"/>
      <c r="Y53" s="32"/>
      <c r="Z53" s="8"/>
      <c r="AA53" s="33" t="str">
        <f>IF(COUNTIF(AA12:AA42,"AV")=0,"",COUNTIF(AA12:AA42,"AV"))</f>
        <v/>
      </c>
      <c r="AB53" s="31"/>
      <c r="AC53" s="32"/>
      <c r="AD53" s="32"/>
      <c r="AE53" s="32"/>
      <c r="AF53" s="8"/>
      <c r="AG53" s="33" t="str">
        <f>IF(COUNTIF(AG12:AG42,"AV")=0,"",COUNTIF(AG12:AG42,"AV"))</f>
        <v/>
      </c>
      <c r="AH53" s="31"/>
      <c r="AI53" s="32"/>
      <c r="AJ53" s="32"/>
      <c r="AK53" s="32"/>
      <c r="AL53" s="8"/>
      <c r="AM53" s="33" t="str">
        <f>IF(COUNTIF(AM12:AM42,"AV")=0,"",COUNTIF(AM12:AM42,"AV"))</f>
        <v/>
      </c>
      <c r="AN53" s="31"/>
      <c r="AO53" s="32"/>
      <c r="AP53" s="32"/>
      <c r="AQ53" s="32"/>
      <c r="AR53" s="8"/>
      <c r="AS53" s="33" t="str">
        <f>IF(COUNTIF(AS12:AS42,"AV")=0,"",COUNTIF(AS12:AS42,"AV"))</f>
        <v/>
      </c>
      <c r="AT53" s="31"/>
      <c r="AU53" s="32"/>
      <c r="AV53" s="32"/>
      <c r="AW53" s="32"/>
      <c r="AX53" s="8"/>
      <c r="AY53" s="33" t="str">
        <f>IF(COUNTIF(AY12:AY42,"AV")=0,"",COUNTIF(AY12:AY42,"AV"))</f>
        <v/>
      </c>
      <c r="AZ53" s="34"/>
      <c r="BA53" s="32"/>
      <c r="BB53" s="32"/>
      <c r="BC53" s="32"/>
      <c r="BD53" s="8"/>
      <c r="BE53" s="85" t="str">
        <f t="shared" si="117"/>
        <v/>
      </c>
    </row>
    <row r="54" spans="1:57" s="112" customFormat="1" ht="15.75" customHeight="1" x14ac:dyDescent="0.3">
      <c r="A54" s="164"/>
      <c r="B54" s="98"/>
      <c r="C54" s="165" t="s">
        <v>61</v>
      </c>
      <c r="D54" s="31"/>
      <c r="E54" s="32"/>
      <c r="F54" s="32"/>
      <c r="G54" s="32"/>
      <c r="H54" s="8"/>
      <c r="I54" s="33" t="str">
        <f>IF(COUNTIF(I12:I42,"KV")=0,"",COUNTIF(I12:I42,"KV"))</f>
        <v/>
      </c>
      <c r="J54" s="31"/>
      <c r="K54" s="32"/>
      <c r="L54" s="32"/>
      <c r="M54" s="32"/>
      <c r="N54" s="8"/>
      <c r="O54" s="33" t="str">
        <f>IF(COUNTIF(O12:O42,"KV")=0,"",COUNTIF(O12:O42,"KV"))</f>
        <v/>
      </c>
      <c r="P54" s="31"/>
      <c r="Q54" s="32"/>
      <c r="R54" s="32"/>
      <c r="S54" s="32"/>
      <c r="T54" s="8"/>
      <c r="U54" s="33" t="str">
        <f>IF(COUNTIF(U12:U42,"KV")=0,"",COUNTIF(U12:U42,"KV"))</f>
        <v/>
      </c>
      <c r="V54" s="31"/>
      <c r="W54" s="32"/>
      <c r="X54" s="32"/>
      <c r="Y54" s="32"/>
      <c r="Z54" s="8"/>
      <c r="AA54" s="33" t="str">
        <f>IF(COUNTIF(AA12:AA42,"KV")=0,"",COUNTIF(AA12:AA42,"KV"))</f>
        <v/>
      </c>
      <c r="AB54" s="31"/>
      <c r="AC54" s="32"/>
      <c r="AD54" s="32"/>
      <c r="AE54" s="32"/>
      <c r="AF54" s="8"/>
      <c r="AG54" s="33" t="str">
        <f>IF(COUNTIF(AG12:AG42,"KV")=0,"",COUNTIF(AG12:AG42,"KV"))</f>
        <v/>
      </c>
      <c r="AH54" s="31"/>
      <c r="AI54" s="32"/>
      <c r="AJ54" s="32"/>
      <c r="AK54" s="32"/>
      <c r="AL54" s="8"/>
      <c r="AM54" s="33" t="str">
        <f>IF(COUNTIF(AM12:AM42,"KV")=0,"",COUNTIF(AM12:AM42,"KV"))</f>
        <v/>
      </c>
      <c r="AN54" s="31"/>
      <c r="AO54" s="32"/>
      <c r="AP54" s="32"/>
      <c r="AQ54" s="32"/>
      <c r="AR54" s="8"/>
      <c r="AS54" s="33" t="str">
        <f>IF(COUNTIF(AS12:AS42,"KV")=0,"",COUNTIF(AS12:AS42,"KV"))</f>
        <v/>
      </c>
      <c r="AT54" s="31"/>
      <c r="AU54" s="32"/>
      <c r="AV54" s="32"/>
      <c r="AW54" s="32"/>
      <c r="AX54" s="8"/>
      <c r="AY54" s="33" t="str">
        <f>IF(COUNTIF(AY12:AY42,"KV")=0,"",COUNTIF(AY12:AY42,"KV"))</f>
        <v/>
      </c>
      <c r="AZ54" s="34"/>
      <c r="BA54" s="32"/>
      <c r="BB54" s="32"/>
      <c r="BC54" s="32"/>
      <c r="BD54" s="8"/>
      <c r="BE54" s="85" t="str">
        <f t="shared" si="117"/>
        <v/>
      </c>
    </row>
    <row r="55" spans="1:57" s="112" customFormat="1" ht="15.75" customHeight="1" x14ac:dyDescent="0.3">
      <c r="A55" s="164"/>
      <c r="B55" s="98"/>
      <c r="C55" s="165" t="s">
        <v>62</v>
      </c>
      <c r="D55" s="39"/>
      <c r="E55" s="40"/>
      <c r="F55" s="40"/>
      <c r="G55" s="40"/>
      <c r="H55" s="17"/>
      <c r="I55" s="33" t="str">
        <f>IF(COUNTIF(I12:I42,"SZG")=0,"",COUNTIF(I12:I42,"SZG"))</f>
        <v/>
      </c>
      <c r="J55" s="39"/>
      <c r="K55" s="40"/>
      <c r="L55" s="40"/>
      <c r="M55" s="40"/>
      <c r="N55" s="17"/>
      <c r="O55" s="33" t="str">
        <f>IF(COUNTIF(O12:O42,"SZG")=0,"",COUNTIF(O12:O42,"SZG"))</f>
        <v/>
      </c>
      <c r="P55" s="39"/>
      <c r="Q55" s="40"/>
      <c r="R55" s="40"/>
      <c r="S55" s="40"/>
      <c r="T55" s="17"/>
      <c r="U55" s="33" t="str">
        <f>IF(COUNTIF(U12:U42,"SZG")=0,"",COUNTIF(U12:U42,"SZG"))</f>
        <v/>
      </c>
      <c r="V55" s="39"/>
      <c r="W55" s="40"/>
      <c r="X55" s="40"/>
      <c r="Y55" s="40"/>
      <c r="Z55" s="17"/>
      <c r="AA55" s="33" t="str">
        <f>IF(COUNTIF(AA12:AA42,"SZG")=0,"",COUNTIF(AA12:AA42,"SZG"))</f>
        <v/>
      </c>
      <c r="AB55" s="39"/>
      <c r="AC55" s="40"/>
      <c r="AD55" s="40"/>
      <c r="AE55" s="40"/>
      <c r="AF55" s="17"/>
      <c r="AG55" s="33" t="str">
        <f>IF(COUNTIF(AG12:AG42,"SZG")=0,"",COUNTIF(AG12:AG42,"SZG"))</f>
        <v/>
      </c>
      <c r="AH55" s="39"/>
      <c r="AI55" s="40"/>
      <c r="AJ55" s="40"/>
      <c r="AK55" s="40"/>
      <c r="AL55" s="17"/>
      <c r="AM55" s="33" t="str">
        <f>IF(COUNTIF(AM12:AM42,"SZG")=0,"",COUNTIF(AM12:AM42,"SZG"))</f>
        <v/>
      </c>
      <c r="AN55" s="39"/>
      <c r="AO55" s="40"/>
      <c r="AP55" s="40"/>
      <c r="AQ55" s="40"/>
      <c r="AR55" s="17"/>
      <c r="AS55" s="33" t="str">
        <f>IF(COUNTIF(AS12:AS42,"SZG")=0,"",COUNTIF(AS12:AS42,"SZG"))</f>
        <v/>
      </c>
      <c r="AT55" s="39"/>
      <c r="AU55" s="40"/>
      <c r="AV55" s="40"/>
      <c r="AW55" s="40"/>
      <c r="AX55" s="17"/>
      <c r="AY55" s="33" t="str">
        <f>IF(COUNTIF(AY12:AY42,"SZG")=0,"",COUNTIF(AY12:AY42,"SZG"))</f>
        <v/>
      </c>
      <c r="AZ55" s="34"/>
      <c r="BA55" s="32"/>
      <c r="BB55" s="32"/>
      <c r="BC55" s="32"/>
      <c r="BD55" s="8"/>
      <c r="BE55" s="85" t="str">
        <f t="shared" si="117"/>
        <v/>
      </c>
    </row>
    <row r="56" spans="1:57" s="112" customFormat="1" ht="15.75" customHeight="1" x14ac:dyDescent="0.3">
      <c r="A56" s="164"/>
      <c r="B56" s="98"/>
      <c r="C56" s="165" t="s">
        <v>63</v>
      </c>
      <c r="D56" s="39"/>
      <c r="E56" s="40"/>
      <c r="F56" s="40"/>
      <c r="G56" s="40"/>
      <c r="H56" s="17"/>
      <c r="I56" s="33" t="str">
        <f>IF(COUNTIF(I12:I42,"ZV")=0,"",COUNTIF(I12:I42,"ZV"))</f>
        <v/>
      </c>
      <c r="J56" s="39"/>
      <c r="K56" s="40"/>
      <c r="L56" s="40"/>
      <c r="M56" s="40"/>
      <c r="N56" s="17"/>
      <c r="O56" s="33" t="str">
        <f>IF(COUNTIF(O12:O42,"ZV")=0,"",COUNTIF(O12:O42,"ZV"))</f>
        <v/>
      </c>
      <c r="P56" s="39"/>
      <c r="Q56" s="40"/>
      <c r="R56" s="40"/>
      <c r="S56" s="40"/>
      <c r="T56" s="17"/>
      <c r="U56" s="33" t="str">
        <f>IF(COUNTIF(U12:U42,"ZV")=0,"",COUNTIF(U12:U42,"ZV"))</f>
        <v/>
      </c>
      <c r="V56" s="39"/>
      <c r="W56" s="40"/>
      <c r="X56" s="40"/>
      <c r="Y56" s="40"/>
      <c r="Z56" s="17"/>
      <c r="AA56" s="33" t="str">
        <f>IF(COUNTIF(AA12:AA42,"ZV")=0,"",COUNTIF(AA12:AA42,"ZV"))</f>
        <v/>
      </c>
      <c r="AB56" s="39"/>
      <c r="AC56" s="40"/>
      <c r="AD56" s="40"/>
      <c r="AE56" s="40"/>
      <c r="AF56" s="17"/>
      <c r="AG56" s="33" t="str">
        <f>IF(COUNTIF(AG12:AG42,"ZV")=0,"",COUNTIF(AG12:AG42,"ZV"))</f>
        <v/>
      </c>
      <c r="AH56" s="39"/>
      <c r="AI56" s="40"/>
      <c r="AJ56" s="40"/>
      <c r="AK56" s="40"/>
      <c r="AL56" s="17"/>
      <c r="AM56" s="33" t="str">
        <f>IF(COUNTIF(AM12:AM42,"ZV")=0,"",COUNTIF(AM12:AM42,"ZV"))</f>
        <v/>
      </c>
      <c r="AN56" s="39"/>
      <c r="AO56" s="40"/>
      <c r="AP56" s="40"/>
      <c r="AQ56" s="40"/>
      <c r="AR56" s="17"/>
      <c r="AS56" s="33" t="str">
        <f>IF(COUNTIF(AS12:AS42,"ZV")=0,"",COUNTIF(AS12:AS42,"ZV"))</f>
        <v/>
      </c>
      <c r="AT56" s="39"/>
      <c r="AU56" s="40"/>
      <c r="AV56" s="40"/>
      <c r="AW56" s="40"/>
      <c r="AX56" s="17"/>
      <c r="AY56" s="33" t="str">
        <f>IF(COUNTIF(AY12:AY42,"ZV")=0,"",COUNTIF(AY12:AY42,"ZV"))</f>
        <v/>
      </c>
      <c r="AZ56" s="34"/>
      <c r="BA56" s="32"/>
      <c r="BB56" s="32"/>
      <c r="BC56" s="32"/>
      <c r="BD56" s="8"/>
      <c r="BE56" s="85" t="str">
        <f t="shared" si="117"/>
        <v/>
      </c>
    </row>
    <row r="57" spans="1:57" s="112" customFormat="1" ht="15.75" customHeight="1" thickBot="1" x14ac:dyDescent="0.35">
      <c r="A57" s="41"/>
      <c r="B57" s="27"/>
      <c r="C57" s="28" t="s">
        <v>24</v>
      </c>
      <c r="D57" s="42"/>
      <c r="E57" s="43"/>
      <c r="F57" s="43"/>
      <c r="G57" s="43"/>
      <c r="H57" s="44"/>
      <c r="I57" s="45" t="str">
        <f>IF(SUM(I45:I56)=0,"",SUM(I45:I56))</f>
        <v/>
      </c>
      <c r="J57" s="42"/>
      <c r="K57" s="43"/>
      <c r="L57" s="43"/>
      <c r="M57" s="43"/>
      <c r="N57" s="44"/>
      <c r="O57" s="45" t="str">
        <f>IF(SUM(O45:O56)=0,"",SUM(O45:O56))</f>
        <v/>
      </c>
      <c r="P57" s="42"/>
      <c r="Q57" s="43"/>
      <c r="R57" s="43"/>
      <c r="S57" s="43"/>
      <c r="T57" s="44"/>
      <c r="U57" s="45" t="str">
        <f>IF(SUM(U45:U56)=0,"",SUM(U45:U56))</f>
        <v/>
      </c>
      <c r="V57" s="42"/>
      <c r="W57" s="43"/>
      <c r="X57" s="43"/>
      <c r="Y57" s="43"/>
      <c r="Z57" s="44"/>
      <c r="AA57" s="45" t="str">
        <f>IF(SUM(AA45:AA56)=0,"",SUM(AA45:AA56))</f>
        <v/>
      </c>
      <c r="AB57" s="42"/>
      <c r="AC57" s="43"/>
      <c r="AD57" s="43"/>
      <c r="AE57" s="43"/>
      <c r="AF57" s="44"/>
      <c r="AG57" s="45">
        <f>IF(SUM(AG45:AG56)=0,"",SUM(AG45:AG56))</f>
        <v>6</v>
      </c>
      <c r="AH57" s="42"/>
      <c r="AI57" s="43"/>
      <c r="AJ57" s="43"/>
      <c r="AK57" s="43"/>
      <c r="AL57" s="44"/>
      <c r="AM57" s="45">
        <f>IF(SUM(AM45:AM56)=0,"",SUM(AM45:AM56))</f>
        <v>6</v>
      </c>
      <c r="AN57" s="42"/>
      <c r="AO57" s="43"/>
      <c r="AP57" s="43"/>
      <c r="AQ57" s="43"/>
      <c r="AR57" s="44"/>
      <c r="AS57" s="45">
        <f>IF(SUM(AS45:AS56)=0,"",SUM(AS45:AS56))</f>
        <v>7</v>
      </c>
      <c r="AT57" s="42"/>
      <c r="AU57" s="43"/>
      <c r="AV57" s="43"/>
      <c r="AW57" s="43"/>
      <c r="AX57" s="44"/>
      <c r="AY57" s="45">
        <f>IF(SUM(AY45:AY56)=0,"",SUM(AY45:AY56))</f>
        <v>1</v>
      </c>
      <c r="AZ57" s="46"/>
      <c r="BA57" s="43"/>
      <c r="BB57" s="43"/>
      <c r="BC57" s="43"/>
      <c r="BD57" s="44"/>
      <c r="BE57" s="90">
        <f t="shared" si="117"/>
        <v>20</v>
      </c>
    </row>
    <row r="58" spans="1:57" s="112" customFormat="1" ht="15.75" customHeight="1" thickTop="1" x14ac:dyDescent="0.25">
      <c r="A58" s="167"/>
      <c r="B58" s="168"/>
      <c r="C58" s="168"/>
    </row>
    <row r="59" spans="1:57" s="112" customFormat="1" ht="15.75" customHeight="1" x14ac:dyDescent="0.25">
      <c r="A59" s="167"/>
      <c r="B59" s="168"/>
      <c r="C59" s="168"/>
    </row>
    <row r="60" spans="1:57" s="112" customFormat="1" ht="15.75" customHeight="1" x14ac:dyDescent="0.25">
      <c r="A60" s="167"/>
      <c r="B60" s="168"/>
      <c r="C60" s="168"/>
    </row>
    <row r="61" spans="1:57" s="112" customFormat="1" ht="15.75" customHeight="1" x14ac:dyDescent="0.25">
      <c r="A61" s="167"/>
      <c r="B61" s="168"/>
      <c r="C61" s="168"/>
    </row>
    <row r="62" spans="1:57" s="112" customFormat="1" ht="15.75" customHeight="1" x14ac:dyDescent="0.25">
      <c r="A62" s="167"/>
      <c r="B62" s="168"/>
      <c r="C62" s="168"/>
    </row>
    <row r="63" spans="1:57" s="112" customFormat="1" ht="15.75" customHeight="1" x14ac:dyDescent="0.25">
      <c r="A63" s="167"/>
      <c r="B63" s="168"/>
      <c r="C63" s="168"/>
    </row>
    <row r="64" spans="1:57" s="112" customFormat="1" ht="15.75" customHeight="1" x14ac:dyDescent="0.25">
      <c r="A64" s="167"/>
      <c r="B64" s="168"/>
      <c r="C64" s="168"/>
    </row>
    <row r="65" spans="1:3" s="112" customFormat="1" ht="15.75" customHeight="1" x14ac:dyDescent="0.25">
      <c r="A65" s="167"/>
      <c r="B65" s="168"/>
      <c r="C65" s="168"/>
    </row>
    <row r="66" spans="1:3" s="112" customFormat="1" ht="15.75" customHeight="1" x14ac:dyDescent="0.25">
      <c r="A66" s="167"/>
      <c r="B66" s="168"/>
      <c r="C66" s="168"/>
    </row>
    <row r="67" spans="1:3" s="112" customFormat="1" ht="15.75" customHeight="1" x14ac:dyDescent="0.25">
      <c r="A67" s="167"/>
      <c r="B67" s="168"/>
      <c r="C67" s="168"/>
    </row>
    <row r="68" spans="1:3" s="112" customFormat="1" ht="15.75" customHeight="1" x14ac:dyDescent="0.25">
      <c r="A68" s="167"/>
      <c r="B68" s="168"/>
      <c r="C68" s="168"/>
    </row>
    <row r="69" spans="1:3" s="112" customFormat="1" ht="15.75" customHeight="1" x14ac:dyDescent="0.25">
      <c r="A69" s="167"/>
      <c r="B69" s="168"/>
      <c r="C69" s="168"/>
    </row>
    <row r="70" spans="1:3" s="112" customFormat="1" ht="15.75" customHeight="1" x14ac:dyDescent="0.25">
      <c r="A70" s="167"/>
      <c r="B70" s="168"/>
      <c r="C70" s="168"/>
    </row>
    <row r="71" spans="1:3" s="112" customFormat="1" ht="15.75" customHeight="1" x14ac:dyDescent="0.25">
      <c r="A71" s="167"/>
      <c r="B71" s="168"/>
      <c r="C71" s="168"/>
    </row>
    <row r="72" spans="1:3" s="112" customFormat="1" ht="15.75" customHeight="1" x14ac:dyDescent="0.25">
      <c r="A72" s="167"/>
      <c r="B72" s="168"/>
      <c r="C72" s="168"/>
    </row>
    <row r="73" spans="1:3" s="112" customFormat="1" ht="15.75" customHeight="1" x14ac:dyDescent="0.25">
      <c r="A73" s="167"/>
      <c r="B73" s="168"/>
      <c r="C73" s="168"/>
    </row>
    <row r="74" spans="1:3" s="112" customFormat="1" ht="15.75" customHeight="1" x14ac:dyDescent="0.25">
      <c r="A74" s="167"/>
      <c r="B74" s="168"/>
      <c r="C74" s="168"/>
    </row>
    <row r="75" spans="1:3" s="112" customFormat="1" ht="15.75" customHeight="1" x14ac:dyDescent="0.25">
      <c r="A75" s="167"/>
      <c r="B75" s="168"/>
      <c r="C75" s="168"/>
    </row>
    <row r="76" spans="1:3" s="112" customFormat="1" ht="15.75" customHeight="1" x14ac:dyDescent="0.25">
      <c r="A76" s="167"/>
      <c r="B76" s="168"/>
      <c r="C76" s="168"/>
    </row>
    <row r="77" spans="1:3" s="112" customFormat="1" ht="15.75" customHeight="1" x14ac:dyDescent="0.25">
      <c r="A77" s="167"/>
      <c r="B77" s="168"/>
      <c r="C77" s="168"/>
    </row>
    <row r="78" spans="1:3" s="112" customFormat="1" ht="15.75" customHeight="1" x14ac:dyDescent="0.25">
      <c r="A78" s="167"/>
      <c r="B78" s="168"/>
      <c r="C78" s="168"/>
    </row>
    <row r="79" spans="1:3" s="112" customFormat="1" ht="15.75" customHeight="1" x14ac:dyDescent="0.25">
      <c r="A79" s="167"/>
      <c r="B79" s="168"/>
      <c r="C79" s="168"/>
    </row>
    <row r="80" spans="1:3" s="112" customFormat="1" ht="15.75" customHeight="1" x14ac:dyDescent="0.25">
      <c r="A80" s="167"/>
      <c r="B80" s="168"/>
      <c r="C80" s="168"/>
    </row>
    <row r="81" spans="1:3" s="112" customFormat="1" ht="15.75" customHeight="1" x14ac:dyDescent="0.25">
      <c r="A81" s="167"/>
      <c r="B81" s="168"/>
      <c r="C81" s="168"/>
    </row>
    <row r="82" spans="1:3" s="112" customFormat="1" ht="15.75" customHeight="1" x14ac:dyDescent="0.25">
      <c r="A82" s="167"/>
      <c r="B82" s="168"/>
      <c r="C82" s="168"/>
    </row>
    <row r="83" spans="1:3" s="112" customFormat="1" ht="15.75" customHeight="1" x14ac:dyDescent="0.25">
      <c r="A83" s="167"/>
      <c r="B83" s="168"/>
      <c r="C83" s="168"/>
    </row>
    <row r="84" spans="1:3" s="112" customFormat="1" ht="15.75" customHeight="1" x14ac:dyDescent="0.25">
      <c r="A84" s="167"/>
      <c r="B84" s="168"/>
      <c r="C84" s="168"/>
    </row>
    <row r="85" spans="1:3" s="112" customFormat="1" ht="15.75" customHeight="1" x14ac:dyDescent="0.25">
      <c r="A85" s="167"/>
      <c r="B85" s="168"/>
      <c r="C85" s="168"/>
    </row>
    <row r="86" spans="1:3" s="112" customFormat="1" ht="15.75" customHeight="1" x14ac:dyDescent="0.25">
      <c r="A86" s="167"/>
      <c r="B86" s="168"/>
      <c r="C86" s="168"/>
    </row>
    <row r="87" spans="1:3" s="112" customFormat="1" ht="15.75" customHeight="1" x14ac:dyDescent="0.25">
      <c r="A87" s="167"/>
      <c r="B87" s="168"/>
      <c r="C87" s="168"/>
    </row>
    <row r="88" spans="1:3" s="112" customFormat="1" ht="15.75" customHeight="1" x14ac:dyDescent="0.25">
      <c r="A88" s="167"/>
      <c r="B88" s="168"/>
      <c r="C88" s="168"/>
    </row>
    <row r="89" spans="1:3" s="112" customFormat="1" ht="15.75" customHeight="1" x14ac:dyDescent="0.25">
      <c r="A89" s="167"/>
      <c r="B89" s="168"/>
      <c r="C89" s="168"/>
    </row>
    <row r="90" spans="1:3" s="112" customFormat="1" ht="15.75" customHeight="1" x14ac:dyDescent="0.25">
      <c r="A90" s="167"/>
      <c r="B90" s="168"/>
      <c r="C90" s="168"/>
    </row>
    <row r="91" spans="1:3" s="112" customFormat="1" ht="15.75" customHeight="1" x14ac:dyDescent="0.25">
      <c r="A91" s="167"/>
      <c r="B91" s="168"/>
      <c r="C91" s="168"/>
    </row>
    <row r="92" spans="1:3" s="112" customFormat="1" ht="15.75" customHeight="1" x14ac:dyDescent="0.25">
      <c r="A92" s="167"/>
      <c r="B92" s="168"/>
      <c r="C92" s="168"/>
    </row>
    <row r="93" spans="1:3" s="112" customFormat="1" ht="15.75" customHeight="1" x14ac:dyDescent="0.25">
      <c r="A93" s="167"/>
      <c r="B93" s="168"/>
      <c r="C93" s="168"/>
    </row>
    <row r="94" spans="1:3" s="112" customFormat="1" ht="15.75" customHeight="1" x14ac:dyDescent="0.25">
      <c r="A94" s="167"/>
      <c r="B94" s="168"/>
      <c r="C94" s="168"/>
    </row>
    <row r="95" spans="1:3" s="112" customFormat="1" ht="15.75" customHeight="1" x14ac:dyDescent="0.25">
      <c r="A95" s="167"/>
      <c r="B95" s="168"/>
      <c r="C95" s="168"/>
    </row>
    <row r="96" spans="1:3" s="112" customFormat="1" ht="15.75" customHeight="1" x14ac:dyDescent="0.25">
      <c r="A96" s="167"/>
      <c r="B96" s="168"/>
      <c r="C96" s="168"/>
    </row>
    <row r="97" spans="1:3" s="112" customFormat="1" ht="15.75" customHeight="1" x14ac:dyDescent="0.25">
      <c r="A97" s="167"/>
      <c r="B97" s="168"/>
      <c r="C97" s="168"/>
    </row>
    <row r="98" spans="1:3" s="112" customFormat="1" ht="15.75" customHeight="1" x14ac:dyDescent="0.25">
      <c r="A98" s="167"/>
      <c r="B98" s="168"/>
      <c r="C98" s="168"/>
    </row>
    <row r="99" spans="1:3" s="112" customFormat="1" ht="15.75" customHeight="1" x14ac:dyDescent="0.25">
      <c r="A99" s="167"/>
      <c r="B99" s="168"/>
      <c r="C99" s="168"/>
    </row>
    <row r="100" spans="1:3" s="112" customFormat="1" ht="15.75" customHeight="1" x14ac:dyDescent="0.25">
      <c r="A100" s="167"/>
      <c r="B100" s="168"/>
      <c r="C100" s="168"/>
    </row>
    <row r="101" spans="1:3" s="112" customFormat="1" ht="15.75" customHeight="1" x14ac:dyDescent="0.25">
      <c r="A101" s="167"/>
      <c r="B101" s="168"/>
      <c r="C101" s="168"/>
    </row>
    <row r="102" spans="1:3" s="112" customFormat="1" ht="15.75" customHeight="1" x14ac:dyDescent="0.25">
      <c r="A102" s="167"/>
      <c r="B102" s="168"/>
      <c r="C102" s="168"/>
    </row>
    <row r="103" spans="1:3" s="112" customFormat="1" ht="15.75" customHeight="1" x14ac:dyDescent="0.25">
      <c r="A103" s="167"/>
      <c r="B103" s="168"/>
      <c r="C103" s="168"/>
    </row>
    <row r="104" spans="1:3" s="112" customFormat="1" ht="15.75" customHeight="1" x14ac:dyDescent="0.25">
      <c r="A104" s="167"/>
      <c r="B104" s="168"/>
      <c r="C104" s="168"/>
    </row>
    <row r="105" spans="1:3" s="112" customFormat="1" ht="15.75" customHeight="1" x14ac:dyDescent="0.25">
      <c r="A105" s="167"/>
      <c r="B105" s="168"/>
      <c r="C105" s="168"/>
    </row>
    <row r="106" spans="1:3" s="112" customFormat="1" ht="15.75" customHeight="1" x14ac:dyDescent="0.25">
      <c r="A106" s="167"/>
      <c r="B106" s="168"/>
      <c r="C106" s="168"/>
    </row>
    <row r="107" spans="1:3" s="112" customFormat="1" ht="15.75" customHeight="1" x14ac:dyDescent="0.25">
      <c r="A107" s="167"/>
      <c r="B107" s="168"/>
      <c r="C107" s="168"/>
    </row>
    <row r="108" spans="1:3" s="112" customFormat="1" ht="15.75" customHeight="1" x14ac:dyDescent="0.25">
      <c r="A108" s="167"/>
      <c r="B108" s="168"/>
      <c r="C108" s="168"/>
    </row>
    <row r="109" spans="1:3" s="112" customFormat="1" ht="15.75" customHeight="1" x14ac:dyDescent="0.25">
      <c r="A109" s="167"/>
      <c r="B109" s="168"/>
      <c r="C109" s="168"/>
    </row>
    <row r="110" spans="1:3" s="112" customFormat="1" ht="15.75" customHeight="1" x14ac:dyDescent="0.25">
      <c r="A110" s="167"/>
      <c r="B110" s="168"/>
      <c r="C110" s="168"/>
    </row>
    <row r="111" spans="1:3" s="112" customFormat="1" ht="15.75" customHeight="1" x14ac:dyDescent="0.25">
      <c r="A111" s="167"/>
      <c r="B111" s="168"/>
      <c r="C111" s="168"/>
    </row>
    <row r="112" spans="1:3" s="112" customFormat="1" ht="15.75" customHeight="1" x14ac:dyDescent="0.25">
      <c r="A112" s="167"/>
      <c r="B112" s="168"/>
      <c r="C112" s="168"/>
    </row>
    <row r="113" spans="1:3" s="112" customFormat="1" ht="15.75" customHeight="1" x14ac:dyDescent="0.25">
      <c r="A113" s="167"/>
      <c r="B113" s="168"/>
      <c r="C113" s="168"/>
    </row>
    <row r="114" spans="1:3" s="112" customFormat="1" ht="15.75" customHeight="1" x14ac:dyDescent="0.25">
      <c r="A114" s="167"/>
      <c r="B114" s="168"/>
      <c r="C114" s="168"/>
    </row>
    <row r="115" spans="1:3" s="112" customFormat="1" ht="15.75" customHeight="1" x14ac:dyDescent="0.25">
      <c r="A115" s="167"/>
      <c r="B115" s="168"/>
      <c r="C115" s="168"/>
    </row>
    <row r="116" spans="1:3" s="112" customFormat="1" ht="15.75" customHeight="1" x14ac:dyDescent="0.25">
      <c r="A116" s="167"/>
      <c r="B116" s="168"/>
      <c r="C116" s="168"/>
    </row>
    <row r="117" spans="1:3" s="112" customFormat="1" ht="15.75" customHeight="1" x14ac:dyDescent="0.25">
      <c r="A117" s="167"/>
      <c r="B117" s="168"/>
      <c r="C117" s="168"/>
    </row>
    <row r="118" spans="1:3" s="112" customFormat="1" ht="15.75" customHeight="1" x14ac:dyDescent="0.25">
      <c r="A118" s="167"/>
      <c r="B118" s="168"/>
      <c r="C118" s="168"/>
    </row>
    <row r="119" spans="1:3" s="112" customFormat="1" ht="15.75" customHeight="1" x14ac:dyDescent="0.25">
      <c r="A119" s="167"/>
      <c r="B119" s="168"/>
      <c r="C119" s="168"/>
    </row>
    <row r="120" spans="1:3" s="112" customFormat="1" ht="15.75" customHeight="1" x14ac:dyDescent="0.25">
      <c r="A120" s="167"/>
      <c r="B120" s="168"/>
      <c r="C120" s="168"/>
    </row>
    <row r="121" spans="1:3" s="112" customFormat="1" ht="15.75" customHeight="1" x14ac:dyDescent="0.25">
      <c r="A121" s="167"/>
      <c r="B121" s="168"/>
      <c r="C121" s="168"/>
    </row>
    <row r="122" spans="1:3" s="112" customFormat="1" ht="15.75" customHeight="1" x14ac:dyDescent="0.25">
      <c r="A122" s="167"/>
      <c r="B122" s="168"/>
      <c r="C122" s="168"/>
    </row>
    <row r="123" spans="1:3" s="112" customFormat="1" ht="15.75" customHeight="1" x14ac:dyDescent="0.25">
      <c r="A123" s="167"/>
      <c r="B123" s="110"/>
      <c r="C123" s="110"/>
    </row>
    <row r="124" spans="1:3" s="112" customFormat="1" ht="15.75" customHeight="1" x14ac:dyDescent="0.25">
      <c r="A124" s="167"/>
      <c r="B124" s="110"/>
      <c r="C124" s="110"/>
    </row>
    <row r="125" spans="1:3" s="112" customFormat="1" ht="15.75" customHeight="1" x14ac:dyDescent="0.25">
      <c r="A125" s="167"/>
      <c r="B125" s="110"/>
      <c r="C125" s="110"/>
    </row>
    <row r="126" spans="1:3" s="112" customFormat="1" ht="15.75" customHeight="1" x14ac:dyDescent="0.25">
      <c r="A126" s="167"/>
      <c r="B126" s="110"/>
      <c r="C126" s="110"/>
    </row>
    <row r="127" spans="1:3" s="112" customFormat="1" ht="15.75" customHeight="1" x14ac:dyDescent="0.25">
      <c r="A127" s="167"/>
      <c r="B127" s="110"/>
      <c r="C127" s="110"/>
    </row>
    <row r="128" spans="1:3" s="112" customFormat="1" ht="15.75" customHeight="1" x14ac:dyDescent="0.25">
      <c r="A128" s="167"/>
      <c r="B128" s="110"/>
      <c r="C128" s="110"/>
    </row>
    <row r="129" spans="1:57" s="112" customFormat="1" ht="15.75" customHeight="1" x14ac:dyDescent="0.25">
      <c r="A129" s="167"/>
      <c r="B129" s="110"/>
      <c r="C129" s="110"/>
    </row>
    <row r="130" spans="1:57" ht="15.75" customHeight="1" x14ac:dyDescent="0.25">
      <c r="A130" s="167"/>
      <c r="B130" s="110"/>
      <c r="C130" s="110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 ht="15.75" customHeight="1" x14ac:dyDescent="0.25">
      <c r="A131" s="167"/>
      <c r="B131" s="110"/>
      <c r="C131" s="110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</row>
    <row r="132" spans="1:57" ht="15.75" customHeight="1" x14ac:dyDescent="0.25">
      <c r="A132" s="169"/>
      <c r="B132" s="108"/>
      <c r="C132" s="108"/>
    </row>
    <row r="133" spans="1:57" ht="15.75" customHeight="1" x14ac:dyDescent="0.25">
      <c r="A133" s="169"/>
      <c r="B133" s="108"/>
      <c r="C133" s="108"/>
    </row>
    <row r="134" spans="1:57" ht="15.75" customHeight="1" x14ac:dyDescent="0.25">
      <c r="A134" s="169"/>
      <c r="B134" s="108"/>
      <c r="C134" s="108"/>
    </row>
    <row r="135" spans="1:57" ht="15.75" customHeight="1" x14ac:dyDescent="0.25">
      <c r="A135" s="169"/>
      <c r="B135" s="108"/>
      <c r="C135" s="108"/>
    </row>
    <row r="136" spans="1:57" ht="15.75" customHeight="1" x14ac:dyDescent="0.25">
      <c r="A136" s="169"/>
      <c r="B136" s="108"/>
      <c r="C136" s="108"/>
    </row>
    <row r="137" spans="1:57" ht="15.75" customHeight="1" x14ac:dyDescent="0.25">
      <c r="A137" s="169"/>
      <c r="B137" s="108"/>
      <c r="C137" s="108"/>
    </row>
    <row r="138" spans="1:57" ht="15.75" customHeight="1" x14ac:dyDescent="0.25">
      <c r="A138" s="169"/>
      <c r="B138" s="108"/>
      <c r="C138" s="108"/>
    </row>
    <row r="139" spans="1:57" ht="15.75" customHeight="1" x14ac:dyDescent="0.25">
      <c r="A139" s="169"/>
      <c r="B139" s="108"/>
      <c r="C139" s="108"/>
    </row>
    <row r="140" spans="1:57" ht="15.75" customHeight="1" x14ac:dyDescent="0.25">
      <c r="A140" s="169"/>
      <c r="B140" s="108"/>
      <c r="C140" s="108"/>
    </row>
    <row r="141" spans="1:57" ht="15.75" customHeight="1" x14ac:dyDescent="0.25">
      <c r="A141" s="169"/>
      <c r="B141" s="108"/>
      <c r="C141" s="108"/>
    </row>
    <row r="142" spans="1:57" ht="15.75" customHeight="1" x14ac:dyDescent="0.25">
      <c r="A142" s="169"/>
      <c r="B142" s="108"/>
      <c r="C142" s="108"/>
    </row>
    <row r="143" spans="1:57" ht="15.75" customHeight="1" x14ac:dyDescent="0.25">
      <c r="A143" s="169"/>
      <c r="B143" s="108"/>
      <c r="C143" s="108"/>
    </row>
    <row r="144" spans="1:57" ht="15.75" customHeight="1" x14ac:dyDescent="0.25">
      <c r="A144" s="169"/>
      <c r="B144" s="108"/>
      <c r="C144" s="108"/>
    </row>
    <row r="145" spans="1:3" ht="15.75" customHeight="1" x14ac:dyDescent="0.25">
      <c r="A145" s="169"/>
      <c r="B145" s="108"/>
      <c r="C145" s="108"/>
    </row>
    <row r="146" spans="1:3" ht="15.75" customHeight="1" x14ac:dyDescent="0.25">
      <c r="A146" s="169"/>
      <c r="B146" s="108"/>
      <c r="C146" s="108"/>
    </row>
    <row r="147" spans="1:3" ht="15.75" customHeight="1" x14ac:dyDescent="0.25">
      <c r="A147" s="169"/>
      <c r="B147" s="108"/>
      <c r="C147" s="108"/>
    </row>
    <row r="148" spans="1:3" ht="15.75" customHeight="1" x14ac:dyDescent="0.25">
      <c r="A148" s="169"/>
      <c r="B148" s="108"/>
      <c r="C148" s="108"/>
    </row>
    <row r="149" spans="1:3" ht="15.75" customHeight="1" x14ac:dyDescent="0.25">
      <c r="A149" s="169"/>
      <c r="B149" s="108"/>
      <c r="C149" s="108"/>
    </row>
    <row r="150" spans="1:3" ht="15.75" customHeight="1" x14ac:dyDescent="0.25">
      <c r="A150" s="169"/>
      <c r="B150" s="108"/>
      <c r="C150" s="108"/>
    </row>
    <row r="151" spans="1:3" ht="15.75" customHeight="1" x14ac:dyDescent="0.25">
      <c r="A151" s="169"/>
      <c r="B151" s="108"/>
      <c r="C151" s="108"/>
    </row>
    <row r="152" spans="1:3" ht="15.75" customHeight="1" x14ac:dyDescent="0.25">
      <c r="A152" s="169"/>
      <c r="B152" s="108"/>
      <c r="C152" s="108"/>
    </row>
    <row r="153" spans="1:3" ht="15.75" customHeight="1" x14ac:dyDescent="0.25">
      <c r="A153" s="169"/>
      <c r="B153" s="108"/>
      <c r="C153" s="108"/>
    </row>
    <row r="154" spans="1:3" ht="15.75" customHeight="1" x14ac:dyDescent="0.25">
      <c r="A154" s="169"/>
      <c r="B154" s="108"/>
      <c r="C154" s="108"/>
    </row>
    <row r="155" spans="1:3" ht="15.75" customHeight="1" x14ac:dyDescent="0.25">
      <c r="A155" s="169"/>
      <c r="B155" s="108"/>
      <c r="C155" s="108"/>
    </row>
    <row r="156" spans="1:3" ht="15.75" customHeight="1" x14ac:dyDescent="0.25">
      <c r="A156" s="169"/>
      <c r="B156" s="108"/>
      <c r="C156" s="108"/>
    </row>
    <row r="157" spans="1:3" ht="15.75" customHeight="1" x14ac:dyDescent="0.25">
      <c r="A157" s="169"/>
      <c r="B157" s="108"/>
      <c r="C157" s="108"/>
    </row>
    <row r="158" spans="1:3" ht="15.75" customHeight="1" x14ac:dyDescent="0.25">
      <c r="A158" s="169"/>
      <c r="B158" s="108"/>
      <c r="C158" s="108"/>
    </row>
    <row r="159" spans="1:3" ht="15.75" customHeight="1" x14ac:dyDescent="0.25">
      <c r="A159" s="169"/>
      <c r="B159" s="108"/>
      <c r="C159" s="108"/>
    </row>
    <row r="160" spans="1:3" ht="15.75" customHeight="1" x14ac:dyDescent="0.25">
      <c r="A160" s="169"/>
      <c r="B160" s="108"/>
      <c r="C160" s="108"/>
    </row>
    <row r="161" spans="1:3" ht="15.75" customHeight="1" x14ac:dyDescent="0.25">
      <c r="A161" s="169"/>
      <c r="B161" s="108"/>
      <c r="C161" s="108"/>
    </row>
    <row r="162" spans="1:3" ht="15.75" customHeight="1" x14ac:dyDescent="0.25">
      <c r="A162" s="169"/>
      <c r="B162" s="108"/>
      <c r="C162" s="108"/>
    </row>
    <row r="163" spans="1:3" ht="15.75" customHeight="1" x14ac:dyDescent="0.25">
      <c r="A163" s="169"/>
      <c r="B163" s="108"/>
      <c r="C163" s="108"/>
    </row>
    <row r="164" spans="1:3" x14ac:dyDescent="0.25">
      <c r="A164" s="169"/>
      <c r="B164" s="108"/>
      <c r="C164" s="108"/>
    </row>
    <row r="165" spans="1:3" x14ac:dyDescent="0.25">
      <c r="A165" s="169"/>
      <c r="B165" s="108"/>
      <c r="C165" s="108"/>
    </row>
    <row r="166" spans="1:3" x14ac:dyDescent="0.25">
      <c r="A166" s="169"/>
      <c r="B166" s="108"/>
      <c r="C166" s="108"/>
    </row>
    <row r="167" spans="1:3" x14ac:dyDescent="0.25">
      <c r="A167" s="169"/>
      <c r="B167" s="108"/>
      <c r="C167" s="108"/>
    </row>
    <row r="168" spans="1:3" x14ac:dyDescent="0.25">
      <c r="A168" s="169"/>
      <c r="B168" s="108"/>
      <c r="C168" s="108"/>
    </row>
    <row r="169" spans="1:3" x14ac:dyDescent="0.25">
      <c r="A169" s="169"/>
      <c r="B169" s="108"/>
      <c r="C169" s="108"/>
    </row>
    <row r="170" spans="1:3" x14ac:dyDescent="0.25">
      <c r="A170" s="169"/>
      <c r="B170" s="108"/>
      <c r="C170" s="108"/>
    </row>
    <row r="171" spans="1:3" x14ac:dyDescent="0.25">
      <c r="A171" s="169"/>
      <c r="B171" s="108"/>
      <c r="C171" s="108"/>
    </row>
    <row r="172" spans="1:3" x14ac:dyDescent="0.25">
      <c r="A172" s="169"/>
      <c r="B172" s="108"/>
      <c r="C172" s="108"/>
    </row>
    <row r="173" spans="1:3" x14ac:dyDescent="0.25">
      <c r="A173" s="169"/>
      <c r="B173" s="108"/>
      <c r="C173" s="108"/>
    </row>
    <row r="174" spans="1:3" x14ac:dyDescent="0.25">
      <c r="A174" s="169"/>
      <c r="B174" s="108"/>
      <c r="C174" s="108"/>
    </row>
    <row r="175" spans="1:3" x14ac:dyDescent="0.25">
      <c r="A175" s="169"/>
      <c r="B175" s="108"/>
      <c r="C175" s="108"/>
    </row>
    <row r="176" spans="1:3" x14ac:dyDescent="0.25">
      <c r="A176" s="169"/>
      <c r="B176" s="108"/>
      <c r="C176" s="108"/>
    </row>
    <row r="177" spans="1:3" x14ac:dyDescent="0.25">
      <c r="A177" s="169"/>
      <c r="B177" s="108"/>
      <c r="C177" s="108"/>
    </row>
    <row r="178" spans="1:3" x14ac:dyDescent="0.25">
      <c r="A178" s="169"/>
      <c r="B178" s="108"/>
      <c r="C178" s="108"/>
    </row>
    <row r="179" spans="1:3" x14ac:dyDescent="0.25">
      <c r="A179" s="169"/>
      <c r="B179" s="108"/>
      <c r="C179" s="108"/>
    </row>
    <row r="180" spans="1:3" x14ac:dyDescent="0.25">
      <c r="A180" s="169"/>
      <c r="B180" s="108"/>
      <c r="C180" s="108"/>
    </row>
    <row r="181" spans="1:3" x14ac:dyDescent="0.25">
      <c r="A181" s="169"/>
      <c r="B181" s="108"/>
      <c r="C181" s="108"/>
    </row>
    <row r="182" spans="1:3" x14ac:dyDescent="0.25">
      <c r="A182" s="169"/>
      <c r="B182" s="108"/>
      <c r="C182" s="108"/>
    </row>
    <row r="183" spans="1:3" x14ac:dyDescent="0.25">
      <c r="A183" s="169"/>
      <c r="B183" s="108"/>
      <c r="C183" s="108"/>
    </row>
    <row r="184" spans="1:3" x14ac:dyDescent="0.25">
      <c r="A184" s="169"/>
      <c r="B184" s="108"/>
      <c r="C184" s="108"/>
    </row>
    <row r="185" spans="1:3" x14ac:dyDescent="0.25">
      <c r="A185" s="169"/>
      <c r="B185" s="108"/>
      <c r="C185" s="108"/>
    </row>
    <row r="186" spans="1:3" x14ac:dyDescent="0.25">
      <c r="A186" s="169"/>
      <c r="B186" s="108"/>
      <c r="C186" s="108"/>
    </row>
    <row r="187" spans="1:3" x14ac:dyDescent="0.25">
      <c r="A187" s="169"/>
      <c r="B187" s="108"/>
      <c r="C187" s="108"/>
    </row>
    <row r="188" spans="1:3" x14ac:dyDescent="0.25">
      <c r="A188" s="169"/>
      <c r="B188" s="108"/>
      <c r="C188" s="108"/>
    </row>
    <row r="189" spans="1:3" x14ac:dyDescent="0.25">
      <c r="A189" s="169"/>
      <c r="B189" s="108"/>
      <c r="C189" s="108"/>
    </row>
    <row r="190" spans="1:3" x14ac:dyDescent="0.25">
      <c r="A190" s="169"/>
      <c r="B190" s="108"/>
      <c r="C190" s="108"/>
    </row>
    <row r="191" spans="1:3" x14ac:dyDescent="0.25">
      <c r="A191" s="169"/>
      <c r="B191" s="108"/>
      <c r="C191" s="108"/>
    </row>
    <row r="192" spans="1:3" x14ac:dyDescent="0.25">
      <c r="A192" s="169"/>
      <c r="B192" s="108"/>
      <c r="C192" s="108"/>
    </row>
    <row r="193" spans="1:3" x14ac:dyDescent="0.25">
      <c r="A193" s="169"/>
      <c r="B193" s="108"/>
      <c r="C193" s="108"/>
    </row>
    <row r="194" spans="1:3" x14ac:dyDescent="0.25">
      <c r="A194" s="169"/>
      <c r="B194" s="108"/>
      <c r="C194" s="108"/>
    </row>
    <row r="195" spans="1:3" x14ac:dyDescent="0.25">
      <c r="A195" s="169"/>
      <c r="B195" s="108"/>
      <c r="C195" s="108"/>
    </row>
    <row r="196" spans="1:3" x14ac:dyDescent="0.25">
      <c r="A196" s="169"/>
      <c r="B196" s="108"/>
      <c r="C196" s="108"/>
    </row>
    <row r="197" spans="1:3" x14ac:dyDescent="0.25">
      <c r="A197" s="169"/>
      <c r="B197" s="108"/>
      <c r="C197" s="108"/>
    </row>
    <row r="198" spans="1:3" x14ac:dyDescent="0.25">
      <c r="A198" s="169"/>
      <c r="B198" s="108"/>
      <c r="C198" s="108"/>
    </row>
    <row r="199" spans="1:3" x14ac:dyDescent="0.25">
      <c r="A199" s="169"/>
      <c r="B199" s="108"/>
      <c r="C199" s="108"/>
    </row>
    <row r="200" spans="1:3" x14ac:dyDescent="0.25">
      <c r="A200" s="169"/>
      <c r="B200" s="108"/>
      <c r="C200" s="108"/>
    </row>
    <row r="201" spans="1:3" x14ac:dyDescent="0.25">
      <c r="A201" s="169"/>
      <c r="B201" s="108"/>
      <c r="C201" s="108"/>
    </row>
    <row r="202" spans="1:3" x14ac:dyDescent="0.25">
      <c r="A202" s="169"/>
      <c r="B202" s="108"/>
      <c r="C202" s="108"/>
    </row>
    <row r="203" spans="1:3" x14ac:dyDescent="0.25">
      <c r="A203" s="169"/>
      <c r="B203" s="108"/>
      <c r="C203" s="108"/>
    </row>
    <row r="204" spans="1:3" x14ac:dyDescent="0.25">
      <c r="A204" s="169"/>
      <c r="B204" s="108"/>
      <c r="C204" s="108"/>
    </row>
    <row r="205" spans="1:3" x14ac:dyDescent="0.25">
      <c r="A205" s="169"/>
      <c r="B205" s="108"/>
      <c r="C205" s="108"/>
    </row>
    <row r="206" spans="1:3" x14ac:dyDescent="0.25">
      <c r="A206" s="169"/>
      <c r="B206" s="108"/>
      <c r="C206" s="108"/>
    </row>
    <row r="207" spans="1:3" x14ac:dyDescent="0.25">
      <c r="A207" s="169"/>
      <c r="B207" s="108"/>
      <c r="C207" s="108"/>
    </row>
    <row r="208" spans="1:3" x14ac:dyDescent="0.25">
      <c r="A208" s="169"/>
      <c r="B208" s="108"/>
      <c r="C208" s="108"/>
    </row>
    <row r="209" spans="1:3" x14ac:dyDescent="0.25">
      <c r="A209" s="169"/>
      <c r="B209" s="108"/>
      <c r="C209" s="108"/>
    </row>
    <row r="210" spans="1:3" x14ac:dyDescent="0.25">
      <c r="A210" s="169"/>
      <c r="B210" s="108"/>
      <c r="C210" s="108"/>
    </row>
    <row r="211" spans="1:3" x14ac:dyDescent="0.25">
      <c r="A211" s="169"/>
      <c r="B211" s="108"/>
      <c r="C211" s="108"/>
    </row>
    <row r="212" spans="1:3" x14ac:dyDescent="0.25">
      <c r="A212" s="169"/>
      <c r="B212" s="108"/>
      <c r="C212" s="108"/>
    </row>
    <row r="213" spans="1:3" x14ac:dyDescent="0.25">
      <c r="A213" s="169"/>
      <c r="B213" s="108"/>
      <c r="C213" s="108"/>
    </row>
    <row r="214" spans="1:3" x14ac:dyDescent="0.25">
      <c r="A214" s="169"/>
      <c r="B214" s="108"/>
      <c r="C214" s="108"/>
    </row>
    <row r="215" spans="1:3" x14ac:dyDescent="0.25">
      <c r="A215" s="169"/>
      <c r="B215" s="108"/>
      <c r="C215" s="108"/>
    </row>
    <row r="216" spans="1:3" x14ac:dyDescent="0.25">
      <c r="A216" s="169"/>
      <c r="B216" s="108"/>
      <c r="C216" s="108"/>
    </row>
    <row r="217" spans="1:3" x14ac:dyDescent="0.25">
      <c r="A217" s="169"/>
      <c r="B217" s="108"/>
      <c r="C217" s="108"/>
    </row>
    <row r="218" spans="1:3" x14ac:dyDescent="0.25">
      <c r="A218" s="169"/>
      <c r="B218" s="108"/>
      <c r="C218" s="108"/>
    </row>
    <row r="219" spans="1:3" x14ac:dyDescent="0.25">
      <c r="A219" s="169"/>
      <c r="B219" s="108"/>
      <c r="C219" s="108"/>
    </row>
    <row r="220" spans="1:3" x14ac:dyDescent="0.25">
      <c r="A220" s="169"/>
      <c r="B220" s="108"/>
      <c r="C220" s="108"/>
    </row>
    <row r="221" spans="1:3" x14ac:dyDescent="0.25">
      <c r="A221" s="169"/>
      <c r="B221" s="108"/>
      <c r="C221" s="108"/>
    </row>
    <row r="222" spans="1:3" x14ac:dyDescent="0.25">
      <c r="A222" s="169"/>
      <c r="B222" s="108"/>
      <c r="C222" s="108"/>
    </row>
    <row r="223" spans="1:3" x14ac:dyDescent="0.25">
      <c r="A223" s="169"/>
      <c r="B223" s="108"/>
      <c r="C223" s="108"/>
    </row>
    <row r="224" spans="1:3" x14ac:dyDescent="0.25">
      <c r="A224" s="169"/>
      <c r="B224" s="108"/>
      <c r="C224" s="108"/>
    </row>
    <row r="225" spans="1:3" x14ac:dyDescent="0.25">
      <c r="A225" s="169"/>
      <c r="B225" s="108"/>
      <c r="C225" s="108"/>
    </row>
    <row r="226" spans="1:3" x14ac:dyDescent="0.25">
      <c r="A226" s="169"/>
      <c r="B226" s="108"/>
      <c r="C226" s="108"/>
    </row>
    <row r="227" spans="1:3" x14ac:dyDescent="0.25">
      <c r="A227" s="169"/>
      <c r="B227" s="108"/>
      <c r="C227" s="108"/>
    </row>
    <row r="228" spans="1:3" x14ac:dyDescent="0.25">
      <c r="A228" s="169"/>
      <c r="B228" s="108"/>
      <c r="C228" s="108"/>
    </row>
  </sheetData>
  <sheetProtection selectLockedCells="1"/>
  <protectedRanges>
    <protectedRange sqref="C44" name="Tartomány4"/>
    <protectedRange sqref="C56:C57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36:AA36"/>
    <mergeCell ref="AB36:AY36"/>
    <mergeCell ref="AZ36:BE3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42:AA42"/>
    <mergeCell ref="AB42:AY42"/>
    <mergeCell ref="AZ42:BE42"/>
    <mergeCell ref="A43:AA43"/>
    <mergeCell ref="A44:AA44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5</vt:i4>
      </vt:variant>
    </vt:vector>
  </HeadingPairs>
  <TitlesOfParts>
    <vt:vector size="11" baseType="lpstr">
      <vt:lpstr>SZAK</vt:lpstr>
      <vt:lpstr>Hadtáp</vt:lpstr>
      <vt:lpstr>Közl_SPEC</vt:lpstr>
      <vt:lpstr>páncélos- és gépjármű</vt:lpstr>
      <vt:lpstr>fegyverzettechnika</vt:lpstr>
      <vt:lpstr>Katonai pénzügyi</vt:lpstr>
      <vt:lpstr>Hadtáp!Nyomtatási_terület</vt:lpstr>
      <vt:lpstr>'Katonai pénzügyi'!Nyomtatási_terület</vt:lpstr>
      <vt:lpstr>Közl_SPEC!Nyomtatási_terület</vt:lpstr>
      <vt:lpstr>'páncélos- és gépjármű'!Nyomtatási_terület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Pap Andrea</cp:lastModifiedBy>
  <cp:lastPrinted>2025-01-10T07:52:20Z</cp:lastPrinted>
  <dcterms:created xsi:type="dcterms:W3CDTF">2013-03-06T07:49:00Z</dcterms:created>
  <dcterms:modified xsi:type="dcterms:W3CDTF">2025-06-10T10:54:00Z</dcterms:modified>
</cp:coreProperties>
</file>